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externalReferences>
    <externalReference r:id="rId10"/>
  </externalReferences>
  <definedNames>
    <definedName name="_xlnm.Print_Area" localSheetId="0">'Part-I'!$A$1:$U$35</definedName>
    <definedName name="_xlnm.Print_Area" localSheetId="1">'Part-II'!$A$1:$AB$34</definedName>
    <definedName name="_xlnm.Print_Area" localSheetId="3">'Part-IV'!$A$1:$L$31</definedName>
    <definedName name="_xlnm.Print_Area" localSheetId="4">'Part-V-A'!$A$1:$V$17</definedName>
    <definedName name="_xlnm.Print_Area" localSheetId="5">'Part-V-B'!$A$1:$Z$23</definedName>
    <definedName name="_xlnm.Print_Titles" localSheetId="1">'Part-II'!$7:$7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5" authorId="0">
      <text>
        <r>
          <rPr>
            <b/>
            <sz val="12"/>
            <rFont val="Tahoma"/>
            <family val="2"/>
          </rPr>
          <t xml:space="preserve">MARCH' 2012
</t>
        </r>
      </text>
    </comment>
    <comment ref="N26" authorId="0">
      <text>
        <r>
          <rPr>
            <b/>
            <sz val="12"/>
            <rFont val="Tahoma"/>
            <family val="2"/>
          </rPr>
          <t>APRIL' 12</t>
        </r>
      </text>
    </comment>
    <comment ref="O26" authorId="0">
      <text>
        <r>
          <rPr>
            <b/>
            <sz val="12"/>
            <rFont val="Tahoma"/>
            <family val="2"/>
          </rPr>
          <t>APRIL' 12</t>
        </r>
      </text>
    </comment>
  </commentList>
</comments>
</file>

<file path=xl/sharedStrings.xml><?xml version="1.0" encoding="utf-8"?>
<sst xmlns="http://schemas.openxmlformats.org/spreadsheetml/2006/main" count="424" uniqueCount="159">
  <si>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</si>
  <si>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</si>
  <si>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</si>
  <si>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</si>
  <si>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</si>
  <si>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</si>
  <si>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</si>
  <si>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</si>
  <si>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</si>
  <si>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</si>
  <si>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</si>
  <si>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</si>
  <si>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</si>
  <si>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</si>
  <si>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</si>
  <si>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</si>
  <si>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</si>
  <si>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</si>
  <si>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</si>
  <si>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</si>
  <si>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</si>
  <si>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</si>
  <si>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</si>
  <si>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</si>
  <si>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</si>
  <si>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</si>
  <si>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</si>
  <si>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</si>
  <si>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</si>
  <si>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</si>
  <si>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</si>
  <si>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</si>
  <si>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</si>
  <si>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</si>
  <si>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</si>
  <si>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</si>
  <si>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</si>
  <si>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</si>
  <si>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</si>
  <si>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</si>
  <si>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</si>
  <si>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</si>
  <si>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</si>
  <si>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</si>
  <si>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</si>
  <si>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</si>
  <si>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</si>
  <si>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</si>
  <si>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</si>
  <si>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</si>
  <si>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</si>
  <si>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</si>
  <si>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</si>
  <si>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</si>
  <si>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</si>
  <si>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</si>
  <si>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</si>
  <si>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</si>
  <si>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</si>
  <si>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</si>
  <si>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</si>
  <si>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</si>
  <si>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</si>
  <si>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</si>
  <si>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</si>
  <si>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</si>
  <si>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</si>
  <si>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</si>
  <si>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</si>
  <si>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</si>
  <si>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</si>
  <si>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</si>
  <si>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</si>
  <si>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</si>
  <si>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</si>
  <si>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</si>
  <si>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</si>
  <si>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</si>
  <si>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</si>
  <si>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</si>
  <si>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</si>
  <si>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</si>
  <si>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</si>
  <si>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</si>
  <si>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</si>
  <si>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</si>
  <si>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</si>
  <si>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</si>
  <si>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</si>
  <si>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</si>
  <si>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</si>
  <si>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</si>
  <si>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</si>
  <si>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</si>
  <si>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</si>
  <si>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</si>
  <si>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</si>
  <si>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</si>
  <si>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</si>
  <si>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</si>
  <si>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</si>
  <si>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</si>
  <si>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</si>
  <si>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</si>
  <si>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</si>
  <si>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</si>
  <si>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</si>
  <si>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</si>
  <si>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</si>
  <si>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</si>
  <si>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</si>
  <si>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</si>
  <si>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</si>
  <si>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</si>
  <si>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</si>
  <si>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</si>
  <si>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</si>
  <si>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</si>
  <si>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</si>
  <si>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</si>
  <si>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</si>
  <si>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</si>
  <si>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</si>
  <si>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</si>
  <si>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</si>
  <si>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</si>
  <si>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The Mahatma Gandhi National Rural Employment Gurantee Act (M.G.N.R.E.G.A.)</t>
  </si>
  <si>
    <t>Total               (9+10+11+12)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</si>
  <si>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</si>
  <si>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</si>
  <si>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</si>
  <si>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</si>
  <si>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</si>
  <si>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</si>
  <si>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</si>
  <si>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</si>
  <si>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</si>
  <si>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DPC</t>
  </si>
  <si>
    <t>Total Availability                  (4+5+6+7+8)</t>
  </si>
  <si>
    <t>Bank, Postoffice Account Report</t>
  </si>
  <si>
    <t>Application Registered</t>
  </si>
  <si>
    <t>Cummulative Expenditure  (Rs. in lakh)</t>
  </si>
  <si>
    <t>part I</t>
  </si>
  <si>
    <t xml:space="preserve"> </t>
  </si>
  <si>
    <t>WOMEN %</t>
  </si>
  <si>
    <t>PARI-II</t>
  </si>
  <si>
    <t xml:space="preserve"> Mahatma Gandhi National Rural Employment Gurantee Act (M.G.N.R.E.G.A.)</t>
  </si>
  <si>
    <r>
      <t xml:space="preserve">Employment Generation Report for the month of  </t>
    </r>
    <r>
      <rPr>
        <b/>
        <i/>
        <u val="single"/>
        <sz val="20"/>
        <color indexed="40"/>
        <rFont val="Bookman Old Style"/>
        <family val="1"/>
      </rPr>
      <t>APRIL</t>
    </r>
    <r>
      <rPr>
        <u val="single"/>
        <sz val="20"/>
        <rFont val="Bookman Old Style"/>
        <family val="1"/>
      </rPr>
      <t xml:space="preserve"> 2012 (for the financial year 2012-13)</t>
    </r>
  </si>
  <si>
    <t>Actual O.B. as on 01.04.12</t>
  </si>
  <si>
    <t>Financial Performance Under NREGA During the year 2012-13 Up to the Month of APRIL' 2012</t>
  </si>
  <si>
    <t>Physical Performance Under NREGA During the year 2012-13 Up to the Month of APRIL' 2012</t>
  </si>
  <si>
    <t>Transparency Report Under NREGA During the year 2012-13 Up to the Month of APRIL 2012</t>
  </si>
  <si>
    <t>FORMAT FOR MONTHLY PROGRESS REPORT - V-A (Capacity Building - Personnel Report for the Month of APRIL' 2012)</t>
  </si>
  <si>
    <t>FORMAT FOR MONTHLY PROGRESS REPORT - V-B (Capacity Building - Training Report for the Month of APRIL' 2012)</t>
  </si>
  <si>
    <t>APRIL 2011</t>
  </si>
  <si>
    <t>Persondays[in lac]: Total: 1.55, SCs: 0.51 [33.38%], STs: 0.45 [29.35% ], Women : 0.56 [36.39%], Others: 0.57 [37.26%]</t>
  </si>
  <si>
    <t>Works taken up: 3493 nos.,Works completed:139 nos., Works in progress: 3354 nos.</t>
  </si>
  <si>
    <t>Total exp:351.88 lac, GP wise avg exp:2.39 lac</t>
  </si>
  <si>
    <t>Employment provided to HHS: 8140 nos. 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</si>
</sst>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b/>
      <sz val="12"/>
      <name val="Tahoma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u val="single"/>
      <sz val="16"/>
      <name val="Book Antiqua"/>
      <family val="1"/>
    </font>
    <font>
      <sz val="14"/>
      <name val="Arial"/>
      <family val="2"/>
    </font>
    <font>
      <sz val="11"/>
      <name val="Arial"/>
      <family val="2"/>
    </font>
    <font>
      <b/>
      <sz val="16"/>
      <name val="Lucida Bright"/>
      <family val="1"/>
    </font>
    <font>
      <sz val="14"/>
      <name val="Calibri"/>
      <family val="2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sz val="10"/>
      <name val="Bodoni Bd BT"/>
      <family val="1"/>
    </font>
    <font>
      <u val="single"/>
      <sz val="14"/>
      <name val="Arial Narrow"/>
      <family val="2"/>
    </font>
    <font>
      <sz val="14"/>
      <name val="Trebuchet MS"/>
      <family val="2"/>
    </font>
    <font>
      <b/>
      <i/>
      <sz val="9"/>
      <name val="Bookman Old Style"/>
      <family val="1"/>
    </font>
    <font>
      <sz val="16"/>
      <color indexed="8"/>
      <name val="Cooper BlkItHd BT"/>
      <family val="1"/>
    </font>
    <font>
      <u val="single"/>
      <sz val="20"/>
      <name val="Bookman Old Style"/>
      <family val="1"/>
    </font>
    <font>
      <b/>
      <i/>
      <u val="single"/>
      <sz val="20"/>
      <color indexed="4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G Omega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b/>
      <sz val="14"/>
      <color indexed="8"/>
      <name val="Lucida Bright"/>
      <family val="1"/>
    </font>
    <font>
      <b/>
      <sz val="12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4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6" fillId="0" borderId="0" xfId="57" applyFont="1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3" fillId="0" borderId="0" xfId="63" applyFont="1" applyAlignment="1">
      <alignment/>
      <protection/>
    </xf>
    <xf numFmtId="0" fontId="10" fillId="0" borderId="0" xfId="63" applyFont="1">
      <alignment/>
      <protection/>
    </xf>
    <xf numFmtId="0" fontId="50" fillId="0" borderId="0" xfId="63" applyFont="1">
      <alignment/>
      <protection/>
    </xf>
    <xf numFmtId="0" fontId="10" fillId="0" borderId="0" xfId="63" applyFont="1" applyAlignment="1">
      <alignment/>
      <protection/>
    </xf>
    <xf numFmtId="0" fontId="51" fillId="0" borderId="0" xfId="63" applyFont="1">
      <alignment/>
      <protection/>
    </xf>
    <xf numFmtId="0" fontId="8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52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18" fillId="0" borderId="0" xfId="63" applyFont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10" fillId="0" borderId="10" xfId="63" applyFont="1" applyFill="1" applyBorder="1" applyAlignment="1">
      <alignment horizontal="center" vertical="center" textRotation="90"/>
      <protection/>
    </xf>
    <xf numFmtId="2" fontId="10" fillId="0" borderId="10" xfId="63" applyNumberFormat="1" applyFont="1" applyBorder="1" applyAlignment="1">
      <alignment horizontal="center" vertical="center" textRotation="90"/>
      <protection/>
    </xf>
    <xf numFmtId="0" fontId="10" fillId="0" borderId="0" xfId="63" applyFont="1" applyAlignment="1">
      <alignment horizontal="center" vertical="center" textRotation="90"/>
      <protection/>
    </xf>
    <xf numFmtId="2" fontId="10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7" fillId="0" borderId="0" xfId="62" applyFont="1" applyAlignment="1">
      <alignment horizontal="right" vertical="center"/>
      <protection/>
    </xf>
    <xf numFmtId="0" fontId="31" fillId="0" borderId="0" xfId="62" applyFont="1">
      <alignment/>
      <protection/>
    </xf>
    <xf numFmtId="0" fontId="20" fillId="0" borderId="0" xfId="61" applyFont="1">
      <alignment/>
      <protection/>
    </xf>
    <xf numFmtId="0" fontId="32" fillId="0" borderId="0" xfId="62" applyFont="1" applyAlignment="1">
      <alignment vertical="center"/>
      <protection/>
    </xf>
    <xf numFmtId="0" fontId="32" fillId="0" borderId="0" xfId="62" applyFont="1" applyAlignment="1">
      <alignment horizontal="right" vertical="center"/>
      <protection/>
    </xf>
    <xf numFmtId="0" fontId="58" fillId="0" borderId="0" xfId="0" applyFont="1" applyAlignment="1">
      <alignment horizontal="right"/>
    </xf>
    <xf numFmtId="0" fontId="32" fillId="0" borderId="0" xfId="62" applyFont="1" applyAlignment="1">
      <alignment horizontal="left" vertical="center"/>
      <protection/>
    </xf>
    <xf numFmtId="0" fontId="37" fillId="0" borderId="0" xfId="62" applyFont="1">
      <alignment/>
      <protection/>
    </xf>
    <xf numFmtId="0" fontId="38" fillId="33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34" borderId="10" xfId="62" applyFont="1" applyFill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0" fontId="39" fillId="0" borderId="10" xfId="62" applyFont="1" applyBorder="1" applyAlignment="1">
      <alignment horizontal="center" vertical="center"/>
      <protection/>
    </xf>
    <xf numFmtId="0" fontId="39" fillId="33" borderId="10" xfId="62" applyFont="1" applyFill="1" applyBorder="1" applyAlignment="1">
      <alignment horizontal="center" vertical="center"/>
      <protection/>
    </xf>
    <xf numFmtId="0" fontId="39" fillId="34" borderId="10" xfId="62" applyFont="1" applyFill="1" applyBorder="1" applyAlignment="1">
      <alignment horizontal="center" vertical="center"/>
      <protection/>
    </xf>
    <xf numFmtId="0" fontId="40" fillId="0" borderId="0" xfId="62" applyFont="1">
      <alignment/>
      <protection/>
    </xf>
    <xf numFmtId="0" fontId="34" fillId="0" borderId="10" xfId="62" applyFont="1" applyBorder="1" applyAlignment="1">
      <alignment vertical="center"/>
      <protection/>
    </xf>
    <xf numFmtId="0" fontId="59" fillId="0" borderId="10" xfId="62" applyFont="1" applyBorder="1" applyAlignment="1">
      <alignment horizontal="center" vertical="center"/>
      <protection/>
    </xf>
    <xf numFmtId="0" fontId="60" fillId="33" borderId="10" xfId="62" applyFont="1" applyFill="1" applyBorder="1" applyAlignment="1">
      <alignment horizontal="center" vertical="center"/>
      <protection/>
    </xf>
    <xf numFmtId="0" fontId="60" fillId="35" borderId="10" xfId="62" applyFont="1" applyFill="1" applyBorder="1" applyAlignment="1">
      <alignment horizontal="center" vertical="center"/>
      <protection/>
    </xf>
    <xf numFmtId="0" fontId="60" fillId="0" borderId="10" xfId="62" applyFont="1" applyFill="1" applyBorder="1" applyAlignment="1">
      <alignment horizontal="center" vertical="center"/>
      <protection/>
    </xf>
    <xf numFmtId="0" fontId="60" fillId="34" borderId="10" xfId="62" applyFont="1" applyFill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wrapText="1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47" fillId="0" borderId="0" xfId="62" applyFont="1" applyAlignment="1">
      <alignment horizontal="right" vertical="center"/>
      <protection/>
    </xf>
    <xf numFmtId="0" fontId="31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Alignment="1">
      <alignment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25" fillId="0" borderId="0" xfId="62" applyFont="1" applyAlignment="1">
      <alignment horizontal="left" vertical="center"/>
      <protection/>
    </xf>
    <xf numFmtId="0" fontId="38" fillId="36" borderId="10" xfId="62" applyFont="1" applyFill="1" applyBorder="1" applyAlignment="1">
      <alignment horizontal="center" vertical="center" wrapText="1"/>
      <protection/>
    </xf>
    <xf numFmtId="0" fontId="38" fillId="35" borderId="10" xfId="62" applyFont="1" applyFill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0" xfId="62" applyFont="1">
      <alignment/>
      <protection/>
    </xf>
    <xf numFmtId="0" fontId="61" fillId="0" borderId="10" xfId="62" applyFont="1" applyBorder="1" applyAlignment="1">
      <alignment horizontal="center" vertical="center" wrapText="1"/>
      <protection/>
    </xf>
    <xf numFmtId="0" fontId="62" fillId="36" borderId="10" xfId="62" applyFont="1" applyFill="1" applyBorder="1" applyAlignment="1">
      <alignment horizontal="center" vertical="center" textRotation="90" wrapText="1"/>
      <protection/>
    </xf>
    <xf numFmtId="0" fontId="62" fillId="0" borderId="10" xfId="62" applyFont="1" applyBorder="1" applyAlignment="1">
      <alignment horizontal="center" vertical="center" textRotation="90" wrapText="1"/>
      <protection/>
    </xf>
    <xf numFmtId="0" fontId="62" fillId="34" borderId="10" xfId="62" applyFont="1" applyFill="1" applyBorder="1" applyAlignment="1">
      <alignment horizontal="center" vertical="center" textRotation="90" wrapText="1"/>
      <protection/>
    </xf>
    <xf numFmtId="0" fontId="62" fillId="0" borderId="0" xfId="62" applyFont="1" applyAlignment="1">
      <alignment horizontal="center" vertical="center" wrapText="1"/>
      <protection/>
    </xf>
    <xf numFmtId="0" fontId="33" fillId="0" borderId="12" xfId="62" applyFont="1" applyBorder="1" applyAlignment="1">
      <alignment vertical="center" wrapText="1"/>
      <protection/>
    </xf>
    <xf numFmtId="0" fontId="33" fillId="0" borderId="0" xfId="62" applyFont="1" applyBorder="1" applyAlignment="1">
      <alignment vertical="center" wrapText="1"/>
      <protection/>
    </xf>
    <xf numFmtId="0" fontId="33" fillId="0" borderId="0" xfId="62" applyFont="1" applyAlignment="1">
      <alignment vertical="center" wrapText="1"/>
      <protection/>
    </xf>
    <xf numFmtId="0" fontId="33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10" fillId="0" borderId="0" xfId="63" applyNumberFormat="1" applyFont="1" applyAlignment="1">
      <alignment horizontal="center" vertical="center" textRotation="90"/>
      <protection/>
    </xf>
    <xf numFmtId="180" fontId="10" fillId="0" borderId="0" xfId="63" applyNumberFormat="1" applyFont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10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6" fillId="0" borderId="0" xfId="57" applyFont="1" applyFill="1">
      <alignment/>
      <protection/>
    </xf>
    <xf numFmtId="0" fontId="14" fillId="35" borderId="0" xfId="57" applyFont="1" applyFill="1" applyAlignment="1">
      <alignment horizontal="center"/>
      <protection/>
    </xf>
    <xf numFmtId="0" fontId="79" fillId="35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71" fillId="0" borderId="0" xfId="0" applyFont="1" applyFill="1" applyAlignment="1">
      <alignment horizontal="center"/>
    </xf>
    <xf numFmtId="182" fontId="14" fillId="0" borderId="0" xfId="57" applyNumberFormat="1" applyFont="1" applyFill="1" applyAlignment="1">
      <alignment horizontal="center"/>
      <protection/>
    </xf>
    <xf numFmtId="0" fontId="11" fillId="0" borderId="0" xfId="57" applyFont="1" applyFill="1" applyBorder="1" applyAlignment="1">
      <alignment horizontal="left" vertical="center"/>
      <protection/>
    </xf>
    <xf numFmtId="2" fontId="71" fillId="0" borderId="0" xfId="57" applyNumberFormat="1" applyFont="1" applyFill="1" applyBorder="1" applyAlignment="1">
      <alignment horizontal="center" wrapText="1"/>
      <protection/>
    </xf>
    <xf numFmtId="0" fontId="79" fillId="0" borderId="0" xfId="57" applyFont="1" applyFill="1" applyBorder="1" applyAlignment="1">
      <alignment horizontal="center"/>
      <protection/>
    </xf>
    <xf numFmtId="2" fontId="71" fillId="0" borderId="0" xfId="57" applyNumberFormat="1" applyFont="1" applyFill="1" applyBorder="1" applyAlignment="1">
      <alignment horizontal="center"/>
      <protection/>
    </xf>
    <xf numFmtId="183" fontId="79" fillId="0" borderId="0" xfId="57" applyNumberFormat="1" applyFont="1" applyFill="1" applyAlignment="1">
      <alignment horizontal="center"/>
      <protection/>
    </xf>
    <xf numFmtId="9" fontId="71" fillId="0" borderId="0" xfId="66" applyFont="1" applyFill="1" applyAlignment="1">
      <alignment horizontal="center"/>
    </xf>
    <xf numFmtId="0" fontId="79" fillId="0" borderId="0" xfId="57" applyFont="1" applyFill="1" applyAlignment="1">
      <alignment horizontal="center"/>
      <protection/>
    </xf>
    <xf numFmtId="2" fontId="71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wrapText="1"/>
      <protection/>
    </xf>
    <xf numFmtId="2" fontId="14" fillId="0" borderId="0" xfId="57" applyNumberFormat="1" applyFont="1" applyFill="1" applyBorder="1" applyAlignment="1">
      <alignment horizontal="center" wrapText="1"/>
      <protection/>
    </xf>
    <xf numFmtId="2" fontId="78" fillId="0" borderId="0" xfId="57" applyNumberFormat="1" applyFont="1" applyFill="1" applyBorder="1" applyAlignment="1">
      <alignment horizontal="center"/>
      <protection/>
    </xf>
    <xf numFmtId="2" fontId="79" fillId="0" borderId="0" xfId="57" applyNumberFormat="1" applyFont="1" applyFill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34" fillId="0" borderId="0" xfId="62" applyFont="1" applyBorder="1" applyAlignment="1">
      <alignment vertical="center"/>
      <protection/>
    </xf>
    <xf numFmtId="0" fontId="59" fillId="0" borderId="0" xfId="62" applyFont="1" applyBorder="1" applyAlignment="1">
      <alignment horizontal="center" vertical="center"/>
      <protection/>
    </xf>
    <xf numFmtId="0" fontId="60" fillId="33" borderId="0" xfId="62" applyFont="1" applyFill="1" applyBorder="1" applyAlignment="1">
      <alignment horizontal="center" vertical="center"/>
      <protection/>
    </xf>
    <xf numFmtId="0" fontId="60" fillId="35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60" fillId="34" borderId="0" xfId="6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3" fillId="35" borderId="0" xfId="57" applyFont="1" applyFill="1" applyAlignment="1">
      <alignment horizontal="center"/>
      <protection/>
    </xf>
    <xf numFmtId="0" fontId="46" fillId="35" borderId="10" xfId="57" applyFont="1" applyFill="1" applyBorder="1" applyAlignment="1">
      <alignment horizontal="center" vertical="center" wrapText="1"/>
      <protection/>
    </xf>
    <xf numFmtId="1" fontId="0" fillId="35" borderId="0" xfId="0" applyNumberFormat="1" applyFont="1" applyFill="1" applyBorder="1" applyAlignment="1">
      <alignment/>
    </xf>
    <xf numFmtId="0" fontId="49" fillId="35" borderId="0" xfId="0" applyFont="1" applyFill="1" applyBorder="1" applyAlignment="1">
      <alignment horizontal="center" vertical="center" wrapText="1"/>
    </xf>
    <xf numFmtId="0" fontId="16" fillId="35" borderId="0" xfId="57" applyFont="1" applyFill="1" applyBorder="1" applyAlignment="1">
      <alignment horizontal="center" vertical="center" wrapText="1"/>
      <protection/>
    </xf>
    <xf numFmtId="0" fontId="14" fillId="35" borderId="0" xfId="57" applyFont="1" applyFill="1" applyAlignment="1">
      <alignment horizontal="center" vertical="center" wrapText="1"/>
      <protection/>
    </xf>
    <xf numFmtId="0" fontId="12" fillId="35" borderId="0" xfId="57" applyFont="1" applyFill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12" fillId="0" borderId="0" xfId="57" applyFont="1" applyFill="1" applyBorder="1">
      <alignment/>
      <protection/>
    </xf>
    <xf numFmtId="0" fontId="16" fillId="0" borderId="0" xfId="57" applyFont="1" applyFill="1" applyBorder="1" applyAlignment="1">
      <alignment/>
      <protection/>
    </xf>
    <xf numFmtId="0" fontId="6" fillId="0" borderId="0" xfId="57" applyFont="1" applyFill="1" applyBorder="1">
      <alignment/>
      <protection/>
    </xf>
    <xf numFmtId="0" fontId="104" fillId="35" borderId="0" xfId="0" applyFont="1" applyFill="1" applyAlignment="1">
      <alignment vertical="center"/>
    </xf>
    <xf numFmtId="1" fontId="104" fillId="35" borderId="0" xfId="0" applyNumberFormat="1" applyFont="1" applyFill="1" applyAlignment="1">
      <alignment vertical="center"/>
    </xf>
    <xf numFmtId="0" fontId="103" fillId="35" borderId="0" xfId="0" applyFont="1" applyFill="1" applyAlignment="1">
      <alignment/>
    </xf>
    <xf numFmtId="0" fontId="84" fillId="0" borderId="0" xfId="0" applyFont="1" applyBorder="1" applyAlignment="1">
      <alignment horizontal="center" vertical="center" wrapText="1"/>
    </xf>
    <xf numFmtId="0" fontId="14" fillId="35" borderId="0" xfId="57" applyFont="1" applyFill="1" applyBorder="1" applyAlignment="1">
      <alignment horizontal="center" vertical="center" wrapText="1"/>
      <protection/>
    </xf>
    <xf numFmtId="0" fontId="88" fillId="0" borderId="10" xfId="62" applyFont="1" applyBorder="1" applyAlignment="1">
      <alignment horizontal="center" vertical="center" wrapText="1"/>
      <protection/>
    </xf>
    <xf numFmtId="0" fontId="60" fillId="35" borderId="10" xfId="59" applyFont="1" applyFill="1" applyBorder="1" applyAlignment="1">
      <alignment horizontal="center" vertical="center"/>
      <protection/>
    </xf>
    <xf numFmtId="0" fontId="60" fillId="35" borderId="10" xfId="59" applyFont="1" applyFill="1" applyBorder="1" applyAlignment="1">
      <alignment horizontal="center" vertical="center" wrapText="1"/>
      <protection/>
    </xf>
    <xf numFmtId="1" fontId="60" fillId="35" borderId="10" xfId="0" applyNumberFormat="1" applyFont="1" applyFill="1" applyBorder="1" applyAlignment="1">
      <alignment horizontal="center" vertical="center"/>
    </xf>
    <xf numFmtId="208" fontId="10" fillId="0" borderId="0" xfId="63" applyNumberFormat="1" applyFont="1" applyAlignment="1">
      <alignment horizontal="center" vertical="center" textRotation="90"/>
      <protection/>
    </xf>
    <xf numFmtId="204" fontId="4" fillId="35" borderId="10" xfId="63" applyNumberFormat="1" applyFont="1" applyFill="1" applyBorder="1" applyAlignment="1">
      <alignment vertical="center" textRotation="90"/>
      <protection/>
    </xf>
    <xf numFmtId="0" fontId="10" fillId="35" borderId="10" xfId="63" applyFont="1" applyFill="1" applyBorder="1" applyAlignment="1">
      <alignment horizontal="center" vertical="center" textRotation="90" wrapText="1"/>
      <protection/>
    </xf>
    <xf numFmtId="2" fontId="10" fillId="35" borderId="10" xfId="63" applyNumberFormat="1" applyFont="1" applyFill="1" applyBorder="1" applyAlignment="1">
      <alignment horizontal="center" vertical="center" textRotation="90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1" fontId="59" fillId="35" borderId="10" xfId="0" applyNumberFormat="1" applyFont="1" applyFill="1" applyBorder="1" applyAlignment="1">
      <alignment horizontal="center" vertical="center"/>
    </xf>
    <xf numFmtId="0" fontId="87" fillId="35" borderId="0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 wrapText="1"/>
    </xf>
    <xf numFmtId="0" fontId="72" fillId="35" borderId="0" xfId="57" applyFont="1" applyFill="1" applyAlignment="1">
      <alignment/>
      <protection/>
    </xf>
    <xf numFmtId="0" fontId="73" fillId="35" borderId="0" xfId="57" applyFont="1" applyFill="1" applyAlignment="1">
      <alignment horizontal="center"/>
      <protection/>
    </xf>
    <xf numFmtId="0" fontId="50" fillId="35" borderId="0" xfId="57" applyFont="1" applyFill="1" applyAlignment="1">
      <alignment horizontal="center"/>
      <protection/>
    </xf>
    <xf numFmtId="0" fontId="49" fillId="35" borderId="0" xfId="0" applyFont="1" applyFill="1" applyAlignment="1">
      <alignment wrapText="1"/>
    </xf>
    <xf numFmtId="0" fontId="96" fillId="35" borderId="0" xfId="0" applyFont="1" applyFill="1" applyBorder="1" applyAlignment="1">
      <alignment horizontal="center" vertical="center" wrapText="1"/>
    </xf>
    <xf numFmtId="1" fontId="96" fillId="35" borderId="0" xfId="0" applyNumberFormat="1" applyFont="1" applyFill="1" applyBorder="1" applyAlignment="1">
      <alignment horizontal="center" vertical="center" wrapText="1"/>
    </xf>
    <xf numFmtId="208" fontId="96" fillId="35" borderId="0" xfId="0" applyNumberFormat="1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wrapText="1"/>
    </xf>
    <xf numFmtId="0" fontId="68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14" fillId="35" borderId="10" xfId="57" applyFont="1" applyFill="1" applyBorder="1" applyAlignment="1">
      <alignment horizontal="center" vertical="center" wrapText="1"/>
      <protection/>
    </xf>
    <xf numFmtId="0" fontId="6" fillId="35" borderId="0" xfId="57" applyFont="1" applyFill="1">
      <alignment/>
      <protection/>
    </xf>
    <xf numFmtId="0" fontId="6" fillId="35" borderId="0" xfId="57" applyFont="1" applyFill="1" applyBorder="1">
      <alignment/>
      <protection/>
    </xf>
    <xf numFmtId="0" fontId="41" fillId="35" borderId="0" xfId="57" applyFont="1" applyFill="1" applyAlignment="1">
      <alignment horizontal="center"/>
      <protection/>
    </xf>
    <xf numFmtId="0" fontId="74" fillId="35" borderId="0" xfId="57" applyFont="1" applyFill="1" applyAlignment="1">
      <alignment horizontal="center"/>
      <protection/>
    </xf>
    <xf numFmtId="180" fontId="50" fillId="35" borderId="0" xfId="57" applyNumberFormat="1" applyFont="1" applyFill="1" applyAlignment="1">
      <alignment horizontal="center"/>
      <protection/>
    </xf>
    <xf numFmtId="0" fontId="75" fillId="35" borderId="0" xfId="0" applyFont="1" applyFill="1" applyAlignment="1">
      <alignment horizontal="center" wrapText="1"/>
    </xf>
    <xf numFmtId="0" fontId="49" fillId="35" borderId="0" xfId="0" applyFont="1" applyFill="1" applyBorder="1" applyAlignment="1">
      <alignment wrapText="1"/>
    </xf>
    <xf numFmtId="0" fontId="90" fillId="35" borderId="0" xfId="0" applyFont="1" applyFill="1" applyAlignment="1">
      <alignment/>
    </xf>
    <xf numFmtId="0" fontId="68" fillId="35" borderId="0" xfId="0" applyFont="1" applyFill="1" applyAlignment="1">
      <alignment wrapText="1"/>
    </xf>
    <xf numFmtId="0" fontId="68" fillId="35" borderId="0" xfId="0" applyFont="1" applyFill="1" applyBorder="1" applyAlignment="1">
      <alignment horizontal="right" wrapText="1"/>
    </xf>
    <xf numFmtId="0" fontId="68" fillId="35" borderId="0" xfId="0" applyFont="1" applyFill="1" applyBorder="1" applyAlignment="1">
      <alignment wrapText="1"/>
    </xf>
    <xf numFmtId="0" fontId="49" fillId="35" borderId="13" xfId="0" applyFont="1" applyFill="1" applyBorder="1" applyAlignment="1">
      <alignment horizontal="center" vertical="center" wrapText="1"/>
    </xf>
    <xf numFmtId="0" fontId="68" fillId="35" borderId="0" xfId="0" applyFont="1" applyFill="1" applyAlignment="1">
      <alignment horizontal="center" wrapText="1"/>
    </xf>
    <xf numFmtId="0" fontId="81" fillId="35" borderId="0" xfId="0" applyFont="1" applyFill="1" applyAlignment="1">
      <alignment wrapText="1"/>
    </xf>
    <xf numFmtId="208" fontId="81" fillId="35" borderId="0" xfId="0" applyNumberFormat="1" applyFont="1" applyFill="1" applyAlignment="1">
      <alignment wrapText="1"/>
    </xf>
    <xf numFmtId="0" fontId="8" fillId="35" borderId="0" xfId="57" applyFont="1" applyFill="1" applyAlignment="1">
      <alignment horizontal="center"/>
      <protection/>
    </xf>
    <xf numFmtId="0" fontId="77" fillId="35" borderId="0" xfId="57" applyFont="1" applyFill="1" applyAlignment="1">
      <alignment horizontal="center"/>
      <protection/>
    </xf>
    <xf numFmtId="0" fontId="10" fillId="35" borderId="0" xfId="57" applyFont="1" applyFill="1" applyAlignment="1">
      <alignment horizontal="center"/>
      <protection/>
    </xf>
    <xf numFmtId="0" fontId="78" fillId="35" borderId="0" xfId="57" applyFont="1" applyFill="1" applyAlignment="1">
      <alignment horizontal="center"/>
      <protection/>
    </xf>
    <xf numFmtId="0" fontId="11" fillId="35" borderId="0" xfId="57" applyFont="1" applyFill="1">
      <alignment/>
      <protection/>
    </xf>
    <xf numFmtId="0" fontId="71" fillId="35" borderId="0" xfId="57" applyFont="1" applyFill="1" applyAlignment="1">
      <alignment horizontal="center"/>
      <protection/>
    </xf>
    <xf numFmtId="208" fontId="78" fillId="35" borderId="0" xfId="57" applyNumberFormat="1" applyFont="1" applyFill="1" applyAlignment="1">
      <alignment horizontal="center"/>
      <protection/>
    </xf>
    <xf numFmtId="0" fontId="63" fillId="35" borderId="0" xfId="57" applyFont="1" applyFill="1" applyBorder="1" applyAlignment="1">
      <alignment vertical="center" wrapText="1"/>
      <protection/>
    </xf>
    <xf numFmtId="0" fontId="16" fillId="35" borderId="0" xfId="57" applyFont="1" applyFill="1">
      <alignment/>
      <protection/>
    </xf>
    <xf numFmtId="206" fontId="16" fillId="35" borderId="0" xfId="57" applyNumberFormat="1" applyFont="1" applyFill="1">
      <alignment/>
      <protection/>
    </xf>
    <xf numFmtId="180" fontId="16" fillId="35" borderId="0" xfId="57" applyNumberFormat="1" applyFont="1" applyFill="1">
      <alignment/>
      <protection/>
    </xf>
    <xf numFmtId="0" fontId="14" fillId="35" borderId="0" xfId="57" applyFont="1" applyFill="1" applyAlignment="1">
      <alignment horizontal="center" wrapText="1"/>
      <protection/>
    </xf>
    <xf numFmtId="0" fontId="71" fillId="35" borderId="0" xfId="0" applyFont="1" applyFill="1" applyAlignment="1">
      <alignment horizontal="center"/>
    </xf>
    <xf numFmtId="0" fontId="84" fillId="35" borderId="0" xfId="0" applyFont="1" applyFill="1" applyBorder="1" applyAlignment="1">
      <alignment horizontal="center" vertical="center" wrapText="1"/>
    </xf>
    <xf numFmtId="180" fontId="71" fillId="35" borderId="0" xfId="57" applyNumberFormat="1" applyFont="1" applyFill="1" applyAlignment="1">
      <alignment horizontal="center"/>
      <protection/>
    </xf>
    <xf numFmtId="182" fontId="14" fillId="35" borderId="0" xfId="57" applyNumberFormat="1" applyFont="1" applyFill="1" applyAlignment="1">
      <alignment horizontal="center"/>
      <protection/>
    </xf>
    <xf numFmtId="0" fontId="14" fillId="35" borderId="0" xfId="0" applyFont="1" applyFill="1" applyAlignment="1">
      <alignment horizontal="center"/>
    </xf>
    <xf numFmtId="0" fontId="81" fillId="35" borderId="1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top"/>
    </xf>
    <xf numFmtId="0" fontId="80" fillId="35" borderId="0" xfId="0" applyFont="1" applyFill="1" applyBorder="1" applyAlignment="1">
      <alignment horizontal="center"/>
    </xf>
    <xf numFmtId="208" fontId="68" fillId="35" borderId="0" xfId="0" applyNumberFormat="1" applyFont="1" applyFill="1" applyAlignment="1">
      <alignment wrapText="1"/>
    </xf>
    <xf numFmtId="0" fontId="80" fillId="35" borderId="0" xfId="0" applyFont="1" applyFill="1" applyAlignment="1">
      <alignment horizontal="center"/>
    </xf>
    <xf numFmtId="0" fontId="80" fillId="35" borderId="0" xfId="0" applyFont="1" applyFill="1" applyAlignment="1">
      <alignment horizontal="center" vertical="center"/>
    </xf>
    <xf numFmtId="204" fontId="4" fillId="0" borderId="0" xfId="63" applyNumberFormat="1" applyFont="1" applyBorder="1" applyAlignment="1">
      <alignment vertical="center"/>
      <protection/>
    </xf>
    <xf numFmtId="0" fontId="108" fillId="35" borderId="0" xfId="0" applyFont="1" applyFill="1" applyAlignment="1">
      <alignment/>
    </xf>
    <xf numFmtId="0" fontId="98" fillId="0" borderId="0" xfId="0" applyFont="1" applyBorder="1" applyAlignment="1">
      <alignment horizontal="center"/>
    </xf>
    <xf numFmtId="0" fontId="51" fillId="35" borderId="0" xfId="57" applyFont="1" applyFill="1">
      <alignment/>
      <protection/>
    </xf>
    <xf numFmtId="0" fontId="18" fillId="35" borderId="14" xfId="57" applyFont="1" applyFill="1" applyBorder="1" applyAlignment="1">
      <alignment horizontal="center" vertical="center" wrapText="1"/>
      <protection/>
    </xf>
    <xf numFmtId="0" fontId="100" fillId="35" borderId="14" xfId="57" applyFont="1" applyFill="1" applyBorder="1" applyAlignment="1">
      <alignment horizontal="center" vertical="center" wrapText="1"/>
      <protection/>
    </xf>
    <xf numFmtId="0" fontId="101" fillId="35" borderId="14" xfId="57" applyFont="1" applyFill="1" applyBorder="1" applyAlignment="1">
      <alignment horizontal="center" vertical="center" wrapText="1"/>
      <protection/>
    </xf>
    <xf numFmtId="206" fontId="71" fillId="35" borderId="0" xfId="57" applyNumberFormat="1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43" fillId="35" borderId="0" xfId="57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46" fillId="35" borderId="10" xfId="57" applyFont="1" applyFill="1" applyBorder="1" applyAlignment="1">
      <alignment horizontal="center" vertical="center" wrapText="1"/>
      <protection/>
    </xf>
    <xf numFmtId="1" fontId="103" fillId="35" borderId="0" xfId="0" applyNumberFormat="1" applyFont="1" applyFill="1" applyAlignment="1">
      <alignment/>
    </xf>
    <xf numFmtId="1" fontId="103" fillId="35" borderId="0" xfId="0" applyNumberFormat="1" applyFont="1" applyFill="1" applyAlignment="1">
      <alignment/>
    </xf>
    <xf numFmtId="0" fontId="70" fillId="35" borderId="0" xfId="0" applyFont="1" applyFill="1" applyBorder="1" applyAlignment="1">
      <alignment horizontal="center" vertical="center"/>
    </xf>
    <xf numFmtId="1" fontId="0" fillId="35" borderId="0" xfId="0" applyNumberForma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35" borderId="0" xfId="0" applyNumberFormat="1" applyFont="1" applyFill="1" applyAlignment="1">
      <alignment/>
    </xf>
    <xf numFmtId="0" fontId="47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108" fillId="35" borderId="0" xfId="0" applyFont="1" applyFill="1" applyBorder="1" applyAlignment="1">
      <alignment/>
    </xf>
    <xf numFmtId="206" fontId="71" fillId="35" borderId="0" xfId="57" applyNumberFormat="1" applyFont="1" applyFill="1">
      <alignment/>
      <protection/>
    </xf>
    <xf numFmtId="0" fontId="0" fillId="37" borderId="0" xfId="0" applyFont="1" applyFill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vertical="center"/>
    </xf>
    <xf numFmtId="0" fontId="48" fillId="38" borderId="0" xfId="0" applyFont="1" applyFill="1" applyAlignment="1">
      <alignment vertical="center"/>
    </xf>
    <xf numFmtId="0" fontId="85" fillId="39" borderId="10" xfId="0" applyFont="1" applyFill="1" applyBorder="1" applyAlignment="1">
      <alignment horizontal="center" vertical="center" wrapText="1"/>
    </xf>
    <xf numFmtId="208" fontId="85" fillId="39" borderId="10" xfId="0" applyNumberFormat="1" applyFont="1" applyFill="1" applyBorder="1" applyAlignment="1">
      <alignment horizontal="center" vertical="center" wrapText="1"/>
    </xf>
    <xf numFmtId="0" fontId="87" fillId="39" borderId="0" xfId="0" applyFont="1" applyFill="1" applyBorder="1" applyAlignment="1">
      <alignment horizontal="center" vertical="center" wrapText="1"/>
    </xf>
    <xf numFmtId="0" fontId="99" fillId="39" borderId="10" xfId="0" applyFont="1" applyFill="1" applyBorder="1" applyAlignment="1">
      <alignment horizontal="center" vertical="center" wrapText="1"/>
    </xf>
    <xf numFmtId="208" fontId="99" fillId="39" borderId="10" xfId="0" applyNumberFormat="1" applyFont="1" applyFill="1" applyBorder="1" applyAlignment="1">
      <alignment horizontal="center" vertical="center" wrapText="1"/>
    </xf>
    <xf numFmtId="0" fontId="105" fillId="39" borderId="10" xfId="57" applyFont="1" applyFill="1" applyBorder="1" applyAlignment="1">
      <alignment horizontal="center"/>
      <protection/>
    </xf>
    <xf numFmtId="0" fontId="80" fillId="39" borderId="0" xfId="57" applyFont="1" applyFill="1" applyBorder="1" applyAlignment="1">
      <alignment horizontal="center"/>
      <protection/>
    </xf>
    <xf numFmtId="180" fontId="80" fillId="39" borderId="10" xfId="57" applyNumberFormat="1" applyFont="1" applyFill="1" applyBorder="1" applyAlignment="1">
      <alignment horizontal="center" wrapText="1"/>
      <protection/>
    </xf>
    <xf numFmtId="2" fontId="80" fillId="39" borderId="10" xfId="57" applyNumberFormat="1" applyFont="1" applyFill="1" applyBorder="1" applyAlignment="1">
      <alignment horizontal="center"/>
      <protection/>
    </xf>
    <xf numFmtId="0" fontId="80" fillId="39" borderId="10" xfId="57" applyFont="1" applyFill="1" applyBorder="1" applyAlignment="1">
      <alignment horizontal="center"/>
      <protection/>
    </xf>
    <xf numFmtId="180" fontId="80" fillId="39" borderId="10" xfId="57" applyNumberFormat="1" applyFont="1" applyFill="1" applyBorder="1" applyAlignment="1">
      <alignment horizontal="center"/>
      <protection/>
    </xf>
    <xf numFmtId="208" fontId="16" fillId="39" borderId="10" xfId="57" applyNumberFormat="1" applyFont="1" applyFill="1" applyBorder="1" applyAlignment="1">
      <alignment horizontal="center"/>
      <protection/>
    </xf>
    <xf numFmtId="180" fontId="16" fillId="39" borderId="10" xfId="57" applyNumberFormat="1" applyFont="1" applyFill="1" applyBorder="1" applyAlignment="1">
      <alignment horizontal="center" wrapText="1"/>
      <protection/>
    </xf>
    <xf numFmtId="2" fontId="16" fillId="39" borderId="10" xfId="57" applyNumberFormat="1" applyFont="1" applyFill="1" applyBorder="1" applyAlignment="1">
      <alignment horizontal="center"/>
      <protection/>
    </xf>
    <xf numFmtId="0" fontId="16" fillId="39" borderId="10" xfId="57" applyFont="1" applyFill="1" applyBorder="1" applyAlignment="1">
      <alignment horizontal="center"/>
      <protection/>
    </xf>
    <xf numFmtId="180" fontId="16" fillId="39" borderId="10" xfId="57" applyNumberFormat="1" applyFont="1" applyFill="1" applyBorder="1" applyAlignment="1">
      <alignment horizontal="center"/>
      <protection/>
    </xf>
    <xf numFmtId="0" fontId="16" fillId="39" borderId="0" xfId="57" applyFont="1" applyFill="1" applyBorder="1" applyAlignment="1">
      <alignment horizontal="center"/>
      <protection/>
    </xf>
    <xf numFmtId="180" fontId="80" fillId="39" borderId="13" xfId="57" applyNumberFormat="1" applyFont="1" applyFill="1" applyBorder="1" applyAlignment="1">
      <alignment horizontal="center"/>
      <protection/>
    </xf>
    <xf numFmtId="180" fontId="16" fillId="39" borderId="13" xfId="57" applyNumberFormat="1" applyFont="1" applyFill="1" applyBorder="1" applyAlignment="1">
      <alignment horizontal="center"/>
      <protection/>
    </xf>
    <xf numFmtId="180" fontId="105" fillId="39" borderId="0" xfId="57" applyNumberFormat="1" applyFont="1" applyFill="1" applyBorder="1" applyAlignment="1">
      <alignment horizontal="center"/>
      <protection/>
    </xf>
    <xf numFmtId="180" fontId="80" fillId="39" borderId="0" xfId="57" applyNumberFormat="1" applyFont="1" applyFill="1" applyBorder="1" applyAlignment="1">
      <alignment horizontal="center"/>
      <protection/>
    </xf>
    <xf numFmtId="180" fontId="16" fillId="39" borderId="0" xfId="57" applyNumberFormat="1" applyFont="1" applyFill="1" applyBorder="1" applyAlignment="1">
      <alignment horizontal="center"/>
      <protection/>
    </xf>
    <xf numFmtId="0" fontId="12" fillId="0" borderId="0" xfId="57" applyFont="1" applyBorder="1">
      <alignment/>
      <protection/>
    </xf>
    <xf numFmtId="0" fontId="91" fillId="39" borderId="10" xfId="59" applyFont="1" applyFill="1" applyBorder="1" applyAlignment="1">
      <alignment horizontal="center" vertical="center"/>
      <protection/>
    </xf>
    <xf numFmtId="0" fontId="86" fillId="39" borderId="10" xfId="0" applyFont="1" applyFill="1" applyBorder="1" applyAlignment="1">
      <alignment horizontal="center" vertical="center"/>
    </xf>
    <xf numFmtId="1" fontId="86" fillId="39" borderId="0" xfId="0" applyNumberFormat="1" applyFont="1" applyFill="1" applyAlignment="1">
      <alignment vertical="center"/>
    </xf>
    <xf numFmtId="0" fontId="86" fillId="39" borderId="0" xfId="0" applyFont="1" applyFill="1" applyAlignment="1">
      <alignment vertical="center"/>
    </xf>
    <xf numFmtId="0" fontId="83" fillId="39" borderId="10" xfId="0" applyFont="1" applyFill="1" applyBorder="1" applyAlignment="1">
      <alignment horizontal="center" vertical="center"/>
    </xf>
    <xf numFmtId="1" fontId="91" fillId="39" borderId="10" xfId="57" applyNumberFormat="1" applyFont="1" applyFill="1" applyBorder="1" applyAlignment="1">
      <alignment horizontal="center" vertical="center"/>
      <protection/>
    </xf>
    <xf numFmtId="0" fontId="91" fillId="39" borderId="10" xfId="57" applyFont="1" applyFill="1" applyBorder="1" applyAlignment="1">
      <alignment horizontal="center" vertical="center"/>
      <protection/>
    </xf>
    <xf numFmtId="1" fontId="48" fillId="39" borderId="10" xfId="0" applyNumberFormat="1" applyFont="1" applyFill="1" applyBorder="1" applyAlignment="1">
      <alignment horizontal="center"/>
    </xf>
    <xf numFmtId="0" fontId="48" fillId="39" borderId="10" xfId="0" applyFont="1" applyFill="1" applyBorder="1" applyAlignment="1">
      <alignment horizontal="center"/>
    </xf>
    <xf numFmtId="0" fontId="34" fillId="39" borderId="10" xfId="57" applyFont="1" applyFill="1" applyBorder="1" applyAlignment="1">
      <alignment horizontal="center" vertical="center" wrapText="1"/>
      <protection/>
    </xf>
    <xf numFmtId="0" fontId="46" fillId="39" borderId="10" xfId="57" applyFont="1" applyFill="1" applyBorder="1" applyAlignment="1">
      <alignment horizontal="center" vertical="center" wrapText="1"/>
      <protection/>
    </xf>
    <xf numFmtId="1" fontId="59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/>
    </xf>
    <xf numFmtId="0" fontId="101" fillId="38" borderId="14" xfId="57" applyFont="1" applyFill="1" applyBorder="1" applyAlignment="1">
      <alignment horizontal="center" vertical="center" wrapText="1"/>
      <protection/>
    </xf>
    <xf numFmtId="0" fontId="1" fillId="39" borderId="10" xfId="0" applyFont="1" applyFill="1" applyBorder="1" applyAlignment="1">
      <alignment horizontal="center" vertical="center"/>
    </xf>
    <xf numFmtId="2" fontId="1" fillId="39" borderId="15" xfId="0" applyNumberFormat="1" applyFont="1" applyFill="1" applyBorder="1" applyAlignment="1">
      <alignment horizontal="center" vertical="center"/>
    </xf>
    <xf numFmtId="0" fontId="85" fillId="39" borderId="0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vertical="center"/>
    </xf>
    <xf numFmtId="0" fontId="48" fillId="38" borderId="0" xfId="0" applyFont="1" applyFill="1" applyAlignment="1">
      <alignment vertical="center"/>
    </xf>
    <xf numFmtId="0" fontId="85" fillId="39" borderId="0" xfId="0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vertical="center"/>
    </xf>
    <xf numFmtId="0" fontId="48" fillId="38" borderId="10" xfId="0" applyFont="1" applyFill="1" applyBorder="1" applyAlignment="1">
      <alignment vertical="center"/>
    </xf>
    <xf numFmtId="0" fontId="48" fillId="38" borderId="15" xfId="0" applyFont="1" applyFill="1" applyBorder="1" applyAlignment="1">
      <alignment vertical="center"/>
    </xf>
    <xf numFmtId="0" fontId="48" fillId="38" borderId="10" xfId="0" applyFont="1" applyFill="1" applyBorder="1" applyAlignment="1">
      <alignment vertical="center"/>
    </xf>
    <xf numFmtId="0" fontId="85" fillId="39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0" fontId="0" fillId="39" borderId="0" xfId="0" applyFill="1" applyAlignment="1">
      <alignment/>
    </xf>
    <xf numFmtId="0" fontId="48" fillId="39" borderId="0" xfId="0" applyFont="1" applyFill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Border="1" applyAlignment="1">
      <alignment/>
    </xf>
    <xf numFmtId="0" fontId="108" fillId="39" borderId="0" xfId="0" applyFont="1" applyFill="1" applyAlignment="1">
      <alignment/>
    </xf>
    <xf numFmtId="0" fontId="108" fillId="39" borderId="0" xfId="0" applyFont="1" applyFill="1" applyAlignment="1">
      <alignment horizontal="center"/>
    </xf>
    <xf numFmtId="0" fontId="108" fillId="39" borderId="0" xfId="0" applyFont="1" applyFill="1" applyBorder="1" applyAlignment="1">
      <alignment horizontal="center"/>
    </xf>
    <xf numFmtId="0" fontId="78" fillId="0" borderId="0" xfId="57" applyFont="1" applyFill="1" applyAlignment="1">
      <alignment horizontal="center"/>
      <protection/>
    </xf>
    <xf numFmtId="181" fontId="78" fillId="0" borderId="0" xfId="0" applyNumberFormat="1" applyFont="1" applyBorder="1" applyAlignment="1">
      <alignment horizontal="center" vertical="center" wrapText="1"/>
    </xf>
    <xf numFmtId="184" fontId="78" fillId="0" borderId="0" xfId="0" applyNumberFormat="1" applyFont="1" applyBorder="1" applyAlignment="1">
      <alignment horizontal="center" vertical="center" wrapText="1"/>
    </xf>
    <xf numFmtId="180" fontId="78" fillId="0" borderId="0" xfId="0" applyNumberFormat="1" applyFont="1" applyBorder="1" applyAlignment="1">
      <alignment horizontal="center" vertical="center" wrapText="1"/>
    </xf>
    <xf numFmtId="206" fontId="85" fillId="39" borderId="10" xfId="0" applyNumberFormat="1" applyFont="1" applyFill="1" applyBorder="1" applyAlignment="1">
      <alignment horizontal="center" vertical="center" wrapText="1"/>
    </xf>
    <xf numFmtId="208" fontId="112" fillId="39" borderId="10" xfId="0" applyNumberFormat="1" applyFont="1" applyFill="1" applyBorder="1" applyAlignment="1">
      <alignment horizontal="center" vertical="center" wrapText="1"/>
    </xf>
    <xf numFmtId="206" fontId="112" fillId="39" borderId="10" xfId="0" applyNumberFormat="1" applyFont="1" applyFill="1" applyBorder="1" applyAlignment="1">
      <alignment horizontal="center" vertical="center" wrapText="1"/>
    </xf>
    <xf numFmtId="180" fontId="105" fillId="39" borderId="10" xfId="57" applyNumberFormat="1" applyFont="1" applyFill="1" applyBorder="1" applyAlignment="1">
      <alignment horizontal="center" wrapText="1"/>
      <protection/>
    </xf>
    <xf numFmtId="2" fontId="105" fillId="39" borderId="10" xfId="57" applyNumberFormat="1" applyFont="1" applyFill="1" applyBorder="1" applyAlignment="1">
      <alignment horizontal="center"/>
      <protection/>
    </xf>
    <xf numFmtId="180" fontId="105" fillId="39" borderId="10" xfId="57" applyNumberFormat="1" applyFont="1" applyFill="1" applyBorder="1" applyAlignment="1">
      <alignment horizontal="center"/>
      <protection/>
    </xf>
    <xf numFmtId="180" fontId="105" fillId="39" borderId="13" xfId="57" applyNumberFormat="1" applyFont="1" applyFill="1" applyBorder="1" applyAlignment="1">
      <alignment horizontal="center"/>
      <protection/>
    </xf>
    <xf numFmtId="180" fontId="80" fillId="39" borderId="16" xfId="57" applyNumberFormat="1" applyFont="1" applyFill="1" applyBorder="1" applyAlignment="1">
      <alignment horizontal="center" wrapText="1"/>
      <protection/>
    </xf>
    <xf numFmtId="2" fontId="80" fillId="39" borderId="16" xfId="57" applyNumberFormat="1" applyFont="1" applyFill="1" applyBorder="1" applyAlignment="1">
      <alignment horizontal="center"/>
      <protection/>
    </xf>
    <xf numFmtId="0" fontId="80" fillId="39" borderId="16" xfId="57" applyFont="1" applyFill="1" applyBorder="1" applyAlignment="1">
      <alignment horizontal="center"/>
      <protection/>
    </xf>
    <xf numFmtId="180" fontId="80" fillId="39" borderId="16" xfId="57" applyNumberFormat="1" applyFont="1" applyFill="1" applyBorder="1" applyAlignment="1">
      <alignment horizontal="center"/>
      <protection/>
    </xf>
    <xf numFmtId="180" fontId="80" fillId="39" borderId="11" xfId="57" applyNumberFormat="1" applyFont="1" applyFill="1" applyBorder="1" applyAlignment="1">
      <alignment horizontal="center"/>
      <protection/>
    </xf>
    <xf numFmtId="208" fontId="83" fillId="39" borderId="10" xfId="0" applyNumberFormat="1" applyFont="1" applyFill="1" applyBorder="1" applyAlignment="1">
      <alignment horizontal="center"/>
    </xf>
    <xf numFmtId="206" fontId="99" fillId="39" borderId="10" xfId="0" applyNumberFormat="1" applyFont="1" applyFill="1" applyBorder="1" applyAlignment="1">
      <alignment horizontal="center" vertical="center" wrapText="1"/>
    </xf>
    <xf numFmtId="0" fontId="99" fillId="39" borderId="14" xfId="0" applyFont="1" applyFill="1" applyBorder="1" applyAlignment="1">
      <alignment horizontal="center" vertical="center" wrapText="1"/>
    </xf>
    <xf numFmtId="208" fontId="99" fillId="39" borderId="14" xfId="0" applyNumberFormat="1" applyFont="1" applyFill="1" applyBorder="1" applyAlignment="1">
      <alignment horizontal="center" vertical="center" wrapText="1"/>
    </xf>
    <xf numFmtId="180" fontId="80" fillId="39" borderId="14" xfId="57" applyNumberFormat="1" applyFont="1" applyFill="1" applyBorder="1" applyAlignment="1">
      <alignment horizontal="center" vertical="center" wrapText="1"/>
      <protection/>
    </xf>
    <xf numFmtId="2" fontId="80" fillId="39" borderId="14" xfId="57" applyNumberFormat="1" applyFont="1" applyFill="1" applyBorder="1" applyAlignment="1">
      <alignment horizontal="center" vertical="center"/>
      <protection/>
    </xf>
    <xf numFmtId="0" fontId="80" fillId="39" borderId="14" xfId="57" applyFont="1" applyFill="1" applyBorder="1" applyAlignment="1">
      <alignment horizontal="center" vertical="center"/>
      <protection/>
    </xf>
    <xf numFmtId="180" fontId="80" fillId="39" borderId="14" xfId="57" applyNumberFormat="1" applyFont="1" applyFill="1" applyBorder="1" applyAlignment="1">
      <alignment horizontal="center" vertical="center"/>
      <protection/>
    </xf>
    <xf numFmtId="180" fontId="80" fillId="39" borderId="17" xfId="57" applyNumberFormat="1" applyFont="1" applyFill="1" applyBorder="1" applyAlignment="1">
      <alignment horizontal="center" vertical="center"/>
      <protection/>
    </xf>
    <xf numFmtId="180" fontId="80" fillId="39" borderId="0" xfId="57" applyNumberFormat="1" applyFont="1" applyFill="1" applyBorder="1" applyAlignment="1">
      <alignment horizontal="center" vertical="center"/>
      <protection/>
    </xf>
    <xf numFmtId="0" fontId="80" fillId="39" borderId="0" xfId="57" applyFont="1" applyFill="1" applyBorder="1" applyAlignment="1">
      <alignment horizontal="center" vertical="center"/>
      <protection/>
    </xf>
    <xf numFmtId="0" fontId="99" fillId="39" borderId="16" xfId="0" applyFont="1" applyFill="1" applyBorder="1" applyAlignment="1">
      <alignment horizontal="center" vertical="center" wrapText="1"/>
    </xf>
    <xf numFmtId="208" fontId="99" fillId="39" borderId="16" xfId="0" applyNumberFormat="1" applyFont="1" applyFill="1" applyBorder="1" applyAlignment="1">
      <alignment horizontal="center" vertical="center" wrapText="1"/>
    </xf>
    <xf numFmtId="180" fontId="16" fillId="39" borderId="16" xfId="57" applyNumberFormat="1" applyFont="1" applyFill="1" applyBorder="1" applyAlignment="1">
      <alignment horizontal="center" wrapText="1"/>
      <protection/>
    </xf>
    <xf numFmtId="2" fontId="16" fillId="39" borderId="16" xfId="57" applyNumberFormat="1" applyFont="1" applyFill="1" applyBorder="1" applyAlignment="1">
      <alignment horizontal="center"/>
      <protection/>
    </xf>
    <xf numFmtId="0" fontId="16" fillId="39" borderId="16" xfId="57" applyFont="1" applyFill="1" applyBorder="1" applyAlignment="1">
      <alignment horizontal="center"/>
      <protection/>
    </xf>
    <xf numFmtId="180" fontId="16" fillId="39" borderId="16" xfId="57" applyNumberFormat="1" applyFont="1" applyFill="1" applyBorder="1" applyAlignment="1">
      <alignment horizontal="center"/>
      <protection/>
    </xf>
    <xf numFmtId="180" fontId="16" fillId="39" borderId="11" xfId="57" applyNumberFormat="1" applyFont="1" applyFill="1" applyBorder="1" applyAlignment="1">
      <alignment horizontal="center"/>
      <protection/>
    </xf>
    <xf numFmtId="180" fontId="98" fillId="39" borderId="10" xfId="57" applyNumberFormat="1" applyFont="1" applyFill="1" applyBorder="1" applyAlignment="1">
      <alignment horizontal="center" wrapText="1"/>
      <protection/>
    </xf>
    <xf numFmtId="0" fontId="98" fillId="39" borderId="10" xfId="57" applyFont="1" applyFill="1" applyBorder="1" applyAlignment="1">
      <alignment horizontal="center"/>
      <protection/>
    </xf>
    <xf numFmtId="180" fontId="98" fillId="39" borderId="13" xfId="57" applyNumberFormat="1" applyFont="1" applyFill="1" applyBorder="1" applyAlignment="1">
      <alignment horizontal="center"/>
      <protection/>
    </xf>
    <xf numFmtId="180" fontId="98" fillId="39" borderId="0" xfId="57" applyNumberFormat="1" applyFont="1" applyFill="1" applyBorder="1" applyAlignment="1">
      <alignment horizontal="center"/>
      <protection/>
    </xf>
    <xf numFmtId="180" fontId="98" fillId="39" borderId="10" xfId="57" applyNumberFormat="1" applyFont="1" applyFill="1" applyBorder="1" applyAlignment="1">
      <alignment horizontal="center"/>
      <protection/>
    </xf>
    <xf numFmtId="2" fontId="98" fillId="39" borderId="10" xfId="57" applyNumberFormat="1" applyFont="1" applyFill="1" applyBorder="1" applyAlignment="1">
      <alignment horizontal="center"/>
      <protection/>
    </xf>
    <xf numFmtId="0" fontId="98" fillId="39" borderId="0" xfId="57" applyFont="1" applyFill="1" applyBorder="1" applyAlignment="1">
      <alignment horizontal="center"/>
      <protection/>
    </xf>
    <xf numFmtId="0" fontId="80" fillId="39" borderId="13" xfId="57" applyFont="1" applyFill="1" applyBorder="1" applyAlignment="1">
      <alignment horizontal="center"/>
      <protection/>
    </xf>
    <xf numFmtId="0" fontId="16" fillId="39" borderId="13" xfId="57" applyFont="1" applyFill="1" applyBorder="1" applyAlignment="1">
      <alignment horizontal="center"/>
      <protection/>
    </xf>
    <xf numFmtId="2" fontId="98" fillId="39" borderId="10" xfId="66" applyNumberFormat="1" applyFont="1" applyFill="1" applyBorder="1" applyAlignment="1">
      <alignment horizontal="center"/>
    </xf>
    <xf numFmtId="184" fontId="98" fillId="39" borderId="10" xfId="57" applyNumberFormat="1" applyFont="1" applyFill="1" applyBorder="1" applyAlignment="1">
      <alignment horizontal="center"/>
      <protection/>
    </xf>
    <xf numFmtId="0" fontId="98" fillId="39" borderId="13" xfId="57" applyFont="1" applyFill="1" applyBorder="1" applyAlignment="1">
      <alignment horizontal="center"/>
      <protection/>
    </xf>
    <xf numFmtId="0" fontId="48" fillId="39" borderId="10" xfId="0" applyFont="1" applyFill="1" applyBorder="1" applyAlignment="1">
      <alignment horizontal="center"/>
    </xf>
    <xf numFmtId="1" fontId="48" fillId="39" borderId="10" xfId="0" applyNumberFormat="1" applyFont="1" applyFill="1" applyBorder="1" applyAlignment="1">
      <alignment horizontal="center"/>
    </xf>
    <xf numFmtId="1" fontId="86" fillId="39" borderId="0" xfId="0" applyNumberFormat="1" applyFont="1" applyFill="1" applyAlignment="1">
      <alignment horizontal="center" vertical="center"/>
    </xf>
    <xf numFmtId="0" fontId="86" fillId="39" borderId="0" xfId="0" applyFont="1" applyFill="1" applyAlignment="1">
      <alignment horizontal="center" vertical="center"/>
    </xf>
    <xf numFmtId="1" fontId="86" fillId="39" borderId="10" xfId="0" applyNumberFormat="1" applyFont="1" applyFill="1" applyBorder="1" applyAlignment="1">
      <alignment horizontal="center" vertical="center"/>
    </xf>
    <xf numFmtId="1" fontId="52" fillId="39" borderId="10" xfId="0" applyNumberFormat="1" applyFont="1" applyFill="1" applyBorder="1" applyAlignment="1">
      <alignment horizontal="center" vertical="center"/>
    </xf>
    <xf numFmtId="0" fontId="85" fillId="39" borderId="14" xfId="0" applyFont="1" applyFill="1" applyBorder="1" applyAlignment="1">
      <alignment horizontal="center" vertical="center" wrapText="1"/>
    </xf>
    <xf numFmtId="208" fontId="85" fillId="39" borderId="14" xfId="0" applyNumberFormat="1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 wrapText="1"/>
    </xf>
    <xf numFmtId="0" fontId="81" fillId="35" borderId="14" xfId="0" applyFont="1" applyFill="1" applyBorder="1" applyAlignment="1">
      <alignment horizontal="center" vertical="center" wrapText="1"/>
    </xf>
    <xf numFmtId="0" fontId="87" fillId="39" borderId="10" xfId="0" applyFont="1" applyFill="1" applyBorder="1" applyAlignment="1">
      <alignment horizontal="center" vertical="center" wrapText="1"/>
    </xf>
    <xf numFmtId="204" fontId="85" fillId="39" borderId="10" xfId="0" applyNumberFormat="1" applyFont="1" applyFill="1" applyBorder="1" applyAlignment="1">
      <alignment horizontal="center" vertical="center" wrapText="1"/>
    </xf>
    <xf numFmtId="0" fontId="85" fillId="39" borderId="0" xfId="0" applyNumberFormat="1" applyFont="1" applyFill="1" applyBorder="1" applyAlignment="1">
      <alignment horizontal="center" vertical="center" wrapText="1"/>
    </xf>
    <xf numFmtId="208" fontId="87" fillId="39" borderId="10" xfId="0" applyNumberFormat="1" applyFont="1" applyFill="1" applyBorder="1" applyAlignment="1">
      <alignment horizontal="center" vertical="center" wrapText="1"/>
    </xf>
    <xf numFmtId="0" fontId="113" fillId="39" borderId="0" xfId="0" applyFont="1" applyFill="1" applyBorder="1" applyAlignment="1">
      <alignment horizontal="center" vertical="center" wrapText="1"/>
    </xf>
    <xf numFmtId="208" fontId="85" fillId="39" borderId="0" xfId="0" applyNumberFormat="1" applyFont="1" applyFill="1" applyBorder="1" applyAlignment="1">
      <alignment horizontal="center" vertical="center" wrapText="1"/>
    </xf>
    <xf numFmtId="0" fontId="81" fillId="39" borderId="14" xfId="0" applyFont="1" applyFill="1" applyBorder="1" applyAlignment="1">
      <alignment horizontal="center" vertical="center" wrapText="1"/>
    </xf>
    <xf numFmtId="0" fontId="6" fillId="0" borderId="0" xfId="57" applyFont="1" applyBorder="1">
      <alignment/>
      <protection/>
    </xf>
    <xf numFmtId="0" fontId="12" fillId="35" borderId="0" xfId="57" applyFont="1" applyFill="1" applyBorder="1">
      <alignment/>
      <protection/>
    </xf>
    <xf numFmtId="0" fontId="105" fillId="39" borderId="0" xfId="57" applyFont="1" applyFill="1" applyBorder="1" applyAlignment="1">
      <alignment horizontal="center"/>
      <protection/>
    </xf>
    <xf numFmtId="0" fontId="76" fillId="39" borderId="10" xfId="0" applyFont="1" applyFill="1" applyBorder="1" applyAlignment="1">
      <alignment horizontal="center" vertical="center" textRotation="90" wrapText="1"/>
    </xf>
    <xf numFmtId="49" fontId="92" fillId="39" borderId="10" xfId="0" applyNumberFormat="1" applyFont="1" applyFill="1" applyBorder="1" applyAlignment="1">
      <alignment horizontal="center" wrapText="1"/>
    </xf>
    <xf numFmtId="0" fontId="109" fillId="39" borderId="10" xfId="0" applyFont="1" applyFill="1" applyBorder="1" applyAlignment="1">
      <alignment horizontal="center" vertical="center"/>
    </xf>
    <xf numFmtId="0" fontId="110" fillId="39" borderId="10" xfId="57" applyFont="1" applyFill="1" applyBorder="1" applyAlignment="1">
      <alignment horizontal="center" vertical="center"/>
      <protection/>
    </xf>
    <xf numFmtId="0" fontId="111" fillId="39" borderId="10" xfId="0" applyFont="1" applyFill="1" applyBorder="1" applyAlignment="1">
      <alignment horizontal="center" vertical="center"/>
    </xf>
    <xf numFmtId="208" fontId="111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/>
    </xf>
    <xf numFmtId="0" fontId="67" fillId="39" borderId="10" xfId="0" applyFont="1" applyFill="1" applyBorder="1" applyAlignment="1">
      <alignment horizontal="center" vertical="center"/>
    </xf>
    <xf numFmtId="0" fontId="71" fillId="39" borderId="10" xfId="57" applyFont="1" applyFill="1" applyBorder="1" applyAlignment="1">
      <alignment horizontal="center" vertical="center"/>
      <protection/>
    </xf>
    <xf numFmtId="0" fontId="48" fillId="39" borderId="10" xfId="0" applyFont="1" applyFill="1" applyBorder="1" applyAlignment="1">
      <alignment horizontal="center"/>
    </xf>
    <xf numFmtId="0" fontId="67" fillId="39" borderId="14" xfId="0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horizontal="center" vertical="center"/>
    </xf>
    <xf numFmtId="208" fontId="48" fillId="39" borderId="10" xfId="0" applyNumberFormat="1" applyFont="1" applyFill="1" applyBorder="1" applyAlignment="1">
      <alignment horizontal="center"/>
    </xf>
    <xf numFmtId="208" fontId="89" fillId="39" borderId="10" xfId="0" applyNumberFormat="1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horizontal="center" wrapText="1"/>
    </xf>
    <xf numFmtId="208" fontId="89" fillId="39" borderId="10" xfId="0" applyNumberFormat="1" applyFont="1" applyFill="1" applyBorder="1" applyAlignment="1">
      <alignment horizontal="center" wrapText="1"/>
    </xf>
    <xf numFmtId="0" fontId="89" fillId="39" borderId="10" xfId="0" applyFont="1" applyFill="1" applyBorder="1" applyAlignment="1">
      <alignment horizontal="center"/>
    </xf>
    <xf numFmtId="0" fontId="71" fillId="39" borderId="14" xfId="57" applyFont="1" applyFill="1" applyBorder="1" applyAlignment="1">
      <alignment horizontal="center" vertical="center"/>
      <protection/>
    </xf>
    <xf numFmtId="208" fontId="48" fillId="39" borderId="10" xfId="0" applyNumberFormat="1" applyFont="1" applyFill="1" applyBorder="1" applyAlignment="1">
      <alignment horizontal="center"/>
    </xf>
    <xf numFmtId="0" fontId="67" fillId="39" borderId="16" xfId="0" applyFont="1" applyFill="1" applyBorder="1" applyAlignment="1">
      <alignment horizontal="center" vertical="center"/>
    </xf>
    <xf numFmtId="0" fontId="71" fillId="39" borderId="16" xfId="57" applyFont="1" applyFill="1" applyBorder="1" applyAlignment="1">
      <alignment horizontal="center" vertical="center"/>
      <protection/>
    </xf>
    <xf numFmtId="0" fontId="89" fillId="39" borderId="16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48" fillId="39" borderId="0" xfId="0" applyFont="1" applyFill="1" applyAlignment="1">
      <alignment/>
    </xf>
    <xf numFmtId="0" fontId="107" fillId="39" borderId="0" xfId="0" applyFont="1" applyFill="1" applyBorder="1" applyAlignment="1">
      <alignment horizontal="center"/>
    </xf>
    <xf numFmtId="0" fontId="76" fillId="39" borderId="0" xfId="0" applyFont="1" applyFill="1" applyBorder="1" applyAlignment="1">
      <alignment horizontal="center" vertical="center" wrapText="1"/>
    </xf>
    <xf numFmtId="0" fontId="48" fillId="39" borderId="0" xfId="0" applyFont="1" applyFill="1" applyAlignment="1">
      <alignment horizontal="center"/>
    </xf>
    <xf numFmtId="49" fontId="92" fillId="39" borderId="0" xfId="0" applyNumberFormat="1" applyFont="1" applyFill="1" applyBorder="1" applyAlignment="1">
      <alignment horizontal="center" wrapText="1"/>
    </xf>
    <xf numFmtId="49" fontId="0" fillId="39" borderId="0" xfId="0" applyNumberFormat="1" applyFont="1" applyFill="1" applyAlignment="1">
      <alignment/>
    </xf>
    <xf numFmtId="49" fontId="0" fillId="39" borderId="0" xfId="0" applyNumberFormat="1" applyFill="1" applyAlignment="1">
      <alignment/>
    </xf>
    <xf numFmtId="49" fontId="48" fillId="39" borderId="0" xfId="0" applyNumberFormat="1" applyFont="1" applyFill="1" applyAlignment="1">
      <alignment/>
    </xf>
    <xf numFmtId="208" fontId="111" fillId="39" borderId="0" xfId="0" applyNumberFormat="1" applyFont="1" applyFill="1" applyBorder="1" applyAlignment="1">
      <alignment horizontal="center" vertical="center" wrapText="1"/>
    </xf>
    <xf numFmtId="208" fontId="89" fillId="39" borderId="0" xfId="0" applyNumberFormat="1" applyFont="1" applyFill="1" applyBorder="1" applyAlignment="1">
      <alignment horizontal="center" vertical="center" wrapText="1"/>
    </xf>
    <xf numFmtId="2" fontId="48" fillId="39" borderId="15" xfId="0" applyNumberFormat="1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center" vertical="center"/>
    </xf>
    <xf numFmtId="208" fontId="89" fillId="39" borderId="0" xfId="0" applyNumberFormat="1" applyFont="1" applyFill="1" applyBorder="1" applyAlignment="1">
      <alignment horizontal="center" vertical="center"/>
    </xf>
    <xf numFmtId="0" fontId="26" fillId="39" borderId="0" xfId="0" applyFont="1" applyFill="1" applyAlignment="1">
      <alignment/>
    </xf>
    <xf numFmtId="49" fontId="0" fillId="39" borderId="0" xfId="0" applyNumberFormat="1" applyFill="1" applyBorder="1" applyAlignment="1">
      <alignment/>
    </xf>
    <xf numFmtId="0" fontId="1" fillId="39" borderId="0" xfId="0" applyFont="1" applyFill="1" applyBorder="1" applyAlignment="1">
      <alignment vertical="center"/>
    </xf>
    <xf numFmtId="0" fontId="48" fillId="39" borderId="0" xfId="0" applyFont="1" applyFill="1" applyBorder="1" applyAlignment="1">
      <alignment vertical="center"/>
    </xf>
    <xf numFmtId="0" fontId="48" fillId="39" borderId="0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108" fillId="39" borderId="0" xfId="0" applyFont="1" applyFill="1" applyBorder="1" applyAlignment="1">
      <alignment/>
    </xf>
    <xf numFmtId="208" fontId="48" fillId="39" borderId="13" xfId="0" applyNumberFormat="1" applyFont="1" applyFill="1" applyBorder="1" applyAlignment="1">
      <alignment vertical="center"/>
    </xf>
    <xf numFmtId="0" fontId="97" fillId="35" borderId="0" xfId="0" applyFont="1" applyFill="1" applyBorder="1" applyAlignment="1">
      <alignment horizontal="left" wrapText="1"/>
    </xf>
    <xf numFmtId="0" fontId="68" fillId="35" borderId="0" xfId="0" applyFont="1" applyFill="1" applyAlignment="1">
      <alignment horizontal="center" wrapText="1"/>
    </xf>
    <xf numFmtId="0" fontId="81" fillId="39" borderId="10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5" fillId="35" borderId="0" xfId="57" applyFont="1" applyFill="1" applyAlignment="1">
      <alignment horizontal="right"/>
      <protection/>
    </xf>
    <xf numFmtId="0" fontId="41" fillId="35" borderId="0" xfId="57" applyFont="1" applyFill="1" applyAlignment="1">
      <alignment horizontal="center"/>
      <protection/>
    </xf>
    <xf numFmtId="0" fontId="82" fillId="35" borderId="0" xfId="57" applyFont="1" applyFill="1" applyAlignment="1">
      <alignment horizontal="center"/>
      <protection/>
    </xf>
    <xf numFmtId="0" fontId="94" fillId="35" borderId="0" xfId="0" applyFont="1" applyFill="1" applyAlignment="1">
      <alignment horizont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80" fillId="35" borderId="0" xfId="57" applyFont="1" applyFill="1" applyBorder="1" applyAlignment="1">
      <alignment horizontal="left" vertical="center" wrapText="1"/>
      <protection/>
    </xf>
    <xf numFmtId="0" fontId="17" fillId="35" borderId="10" xfId="57" applyFont="1" applyFill="1" applyBorder="1" applyAlignment="1">
      <alignment horizontal="center" vertical="center" wrapText="1"/>
      <protection/>
    </xf>
    <xf numFmtId="0" fontId="14" fillId="35" borderId="10" xfId="57" applyFont="1" applyFill="1" applyBorder="1" applyAlignment="1">
      <alignment horizontal="center" vertical="center" wrapText="1"/>
      <protection/>
    </xf>
    <xf numFmtId="0" fontId="66" fillId="35" borderId="0" xfId="57" applyFont="1" applyFill="1" applyAlignment="1">
      <alignment horizontal="center"/>
      <protection/>
    </xf>
    <xf numFmtId="0" fontId="9" fillId="35" borderId="0" xfId="57" applyFont="1" applyFill="1" applyAlignment="1">
      <alignment horizontal="center"/>
      <protection/>
    </xf>
    <xf numFmtId="0" fontId="19" fillId="35" borderId="0" xfId="57" applyFont="1" applyFill="1" applyAlignment="1">
      <alignment horizontal="center"/>
      <protection/>
    </xf>
    <xf numFmtId="0" fontId="14" fillId="35" borderId="18" xfId="57" applyFont="1" applyFill="1" applyBorder="1" applyAlignment="1">
      <alignment horizontal="center" vertical="center" wrapText="1"/>
      <protection/>
    </xf>
    <xf numFmtId="0" fontId="14" fillId="38" borderId="10" xfId="57" applyFont="1" applyFill="1" applyBorder="1" applyAlignment="1">
      <alignment horizontal="center" vertical="center" wrapText="1"/>
      <protection/>
    </xf>
    <xf numFmtId="1" fontId="10" fillId="35" borderId="10" xfId="63" applyNumberFormat="1" applyFont="1" applyFill="1" applyBorder="1" applyAlignment="1">
      <alignment horizontal="center" vertical="center" textRotation="90"/>
      <protection/>
    </xf>
    <xf numFmtId="0" fontId="22" fillId="0" borderId="14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3" fillId="0" borderId="13" xfId="63" applyFont="1" applyBorder="1" applyAlignment="1">
      <alignment horizontal="center"/>
      <protection/>
    </xf>
    <xf numFmtId="0" fontId="23" fillId="0" borderId="15" xfId="63" applyFont="1" applyBorder="1" applyAlignment="1">
      <alignment horizontal="center"/>
      <protection/>
    </xf>
    <xf numFmtId="0" fontId="10" fillId="0" borderId="0" xfId="63" applyFont="1" applyAlignment="1">
      <alignment horizontal="right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02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55" fillId="0" borderId="19" xfId="63" applyFont="1" applyBorder="1" applyAlignment="1">
      <alignment horizontal="center"/>
      <protection/>
    </xf>
    <xf numFmtId="0" fontId="18" fillId="0" borderId="14" xfId="63" applyFont="1" applyFill="1" applyBorder="1" applyAlignment="1">
      <alignment horizontal="center" vertical="center" wrapText="1"/>
      <protection/>
    </xf>
    <xf numFmtId="0" fontId="18" fillId="0" borderId="20" xfId="63" applyFont="1" applyFill="1" applyBorder="1" applyAlignment="1">
      <alignment horizontal="center" vertical="center" wrapText="1"/>
      <protection/>
    </xf>
    <xf numFmtId="0" fontId="18" fillId="0" borderId="16" xfId="63" applyFont="1" applyFill="1" applyBorder="1" applyAlignment="1">
      <alignment horizontal="center" vertical="center" wrapText="1"/>
      <protection/>
    </xf>
    <xf numFmtId="0" fontId="14" fillId="0" borderId="17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18" fillId="0" borderId="13" xfId="63" applyFont="1" applyBorder="1" applyAlignment="1">
      <alignment horizontal="center" vertical="center" wrapText="1"/>
      <protection/>
    </xf>
    <xf numFmtId="0" fontId="18" fillId="0" borderId="21" xfId="63" applyFont="1" applyBorder="1" applyAlignment="1">
      <alignment horizontal="center" vertical="center" wrapText="1"/>
      <protection/>
    </xf>
    <xf numFmtId="0" fontId="18" fillId="0" borderId="15" xfId="63" applyFont="1" applyBorder="1" applyAlignment="1">
      <alignment horizontal="center" vertical="center" wrapText="1"/>
      <protection/>
    </xf>
    <xf numFmtId="0" fontId="55" fillId="0" borderId="0" xfId="63" applyFont="1" applyBorder="1" applyAlignment="1">
      <alignment horizontal="center"/>
      <protection/>
    </xf>
    <xf numFmtId="0" fontId="55" fillId="0" borderId="0" xfId="63" applyFont="1" applyFill="1" applyBorder="1" applyAlignment="1">
      <alignment horizontal="center"/>
      <protection/>
    </xf>
    <xf numFmtId="0" fontId="34" fillId="39" borderId="10" xfId="57" applyFont="1" applyFill="1" applyBorder="1" applyAlignment="1">
      <alignment horizontal="center" vertical="center" wrapText="1"/>
      <protection/>
    </xf>
    <xf numFmtId="0" fontId="42" fillId="35" borderId="0" xfId="0" applyFont="1" applyFill="1" applyAlignment="1">
      <alignment horizontal="right"/>
    </xf>
    <xf numFmtId="0" fontId="93" fillId="35" borderId="0" xfId="57" applyFont="1" applyFill="1" applyAlignment="1">
      <alignment horizontal="center"/>
      <protection/>
    </xf>
    <xf numFmtId="0" fontId="44" fillId="35" borderId="0" xfId="57" applyFont="1" applyFill="1" applyAlignment="1">
      <alignment horizontal="center"/>
      <protection/>
    </xf>
    <xf numFmtId="0" fontId="45" fillId="35" borderId="0" xfId="57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7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0" fillId="0" borderId="0" xfId="62" applyFont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37" fillId="34" borderId="10" xfId="62" applyFont="1" applyFill="1" applyBorder="1" applyAlignment="1">
      <alignment horizontal="center" vertical="center"/>
      <protection/>
    </xf>
    <xf numFmtId="0" fontId="25" fillId="0" borderId="0" xfId="62" applyFont="1" applyAlignment="1">
      <alignment horizontal="right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7" fillId="34" borderId="13" xfId="62" applyFont="1" applyFill="1" applyBorder="1" applyAlignment="1">
      <alignment horizontal="center" vertical="center" wrapText="1"/>
      <protection/>
    </xf>
    <xf numFmtId="0" fontId="37" fillId="34" borderId="21" xfId="62" applyFont="1" applyFill="1" applyBorder="1" applyAlignment="1">
      <alignment horizontal="center" vertical="center" wrapText="1"/>
      <protection/>
    </xf>
    <xf numFmtId="0" fontId="37" fillId="36" borderId="13" xfId="62" applyFont="1" applyFill="1" applyBorder="1" applyAlignment="1">
      <alignment horizontal="center" vertical="center" wrapText="1"/>
      <protection/>
    </xf>
    <xf numFmtId="0" fontId="37" fillId="36" borderId="15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6" fillId="0" borderId="20" xfId="62" applyFont="1" applyBorder="1" applyAlignment="1">
      <alignment horizontal="center" vertical="center" wrapText="1"/>
      <protection/>
    </xf>
    <xf numFmtId="0" fontId="36" fillId="0" borderId="16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64" fillId="0" borderId="14" xfId="62" applyFont="1" applyBorder="1" applyAlignment="1">
      <alignment horizontal="center" vertical="center" wrapText="1"/>
      <protection/>
    </xf>
    <xf numFmtId="0" fontId="64" fillId="0" borderId="20" xfId="62" applyFont="1" applyBorder="1" applyAlignment="1">
      <alignment horizontal="center" vertical="center" wrapText="1"/>
      <protection/>
    </xf>
    <xf numFmtId="0" fontId="64" fillId="0" borderId="16" xfId="62" applyFont="1" applyBorder="1" applyAlignment="1">
      <alignment horizontal="center" vertical="center" wrapText="1"/>
      <protection/>
    </xf>
    <xf numFmtId="0" fontId="21" fillId="0" borderId="0" xfId="62" applyFont="1" applyAlignment="1">
      <alignment horizontal="center" vertical="center" wrapText="1"/>
      <protection/>
    </xf>
    <xf numFmtId="0" fontId="36" fillId="36" borderId="13" xfId="62" applyFont="1" applyFill="1" applyBorder="1" applyAlignment="1">
      <alignment horizontal="center" vertical="center" wrapText="1"/>
      <protection/>
    </xf>
    <xf numFmtId="0" fontId="36" fillId="36" borderId="15" xfId="62" applyFont="1" applyFill="1" applyBorder="1" applyAlignment="1">
      <alignment horizontal="center" vertical="center" wrapText="1"/>
      <protection/>
    </xf>
    <xf numFmtId="0" fontId="106" fillId="39" borderId="0" xfId="0" applyFont="1" applyFill="1" applyAlignment="1">
      <alignment horizontal="center"/>
    </xf>
    <xf numFmtId="17" fontId="107" fillId="39" borderId="19" xfId="0" applyNumberFormat="1" applyFont="1" applyFill="1" applyBorder="1" applyAlignment="1" quotePrefix="1">
      <alignment horizontal="center"/>
    </xf>
    <xf numFmtId="0" fontId="107" fillId="39" borderId="19" xfId="0" applyFont="1" applyFill="1" applyBorder="1" applyAlignment="1">
      <alignment horizontal="center"/>
    </xf>
    <xf numFmtId="0" fontId="76" fillId="39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 wrapText="1"/>
    </xf>
    <xf numFmtId="0" fontId="97" fillId="35" borderId="0" xfId="0" applyFont="1" applyFill="1" applyAlignment="1">
      <alignment wrapText="1"/>
    </xf>
    <xf numFmtId="0" fontId="49" fillId="35" borderId="0" xfId="0" applyFont="1" applyFill="1" applyAlignment="1">
      <alignment horizontal="left" wrapText="1"/>
    </xf>
    <xf numFmtId="0" fontId="97" fillId="35" borderId="0" xfId="0" applyFont="1" applyFill="1" applyAlignment="1">
      <alignment horizontal="left" wrapText="1"/>
    </xf>
    <xf numFmtId="0" fontId="129" fillId="35" borderId="0" xfId="0" applyFont="1" applyFill="1" applyAlignment="1">
      <alignment horizontal="left" wrapText="1"/>
    </xf>
    <xf numFmtId="0" fontId="130" fillId="35" borderId="0" xfId="0" applyFont="1" applyFill="1" applyAlignment="1">
      <alignment horizontal="left" wrapText="1"/>
    </xf>
    <xf numFmtId="0" fontId="131" fillId="35" borderId="0" xfId="0" applyFont="1" applyFill="1" applyAlignment="1">
      <alignment horizontal="left" wrapText="1"/>
    </xf>
    <xf numFmtId="0" fontId="129" fillId="35" borderId="0" xfId="0" applyFont="1" applyFill="1" applyAlignment="1">
      <alignment horizontal="left" wrapText="1"/>
    </xf>
    <xf numFmtId="210" fontId="85" fillId="39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2"/>
          <c:w val="0.973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'Part-II'!$B$11:$B$23</c:f>
              <c:strCache/>
            </c:strRef>
          </c:cat>
          <c:val>
            <c:numRef>
              <c:f>'Part-II'!#REF!</c:f>
            </c:numRef>
          </c:val>
        </c:ser>
        <c:axId val="48617420"/>
        <c:axId val="34903597"/>
      </c:bar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delete val="1"/>
        <c:majorTickMark val="out"/>
        <c:minorTickMark val="none"/>
        <c:tickLblPos val="nextTo"/>
        <c:crossAx val="48617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209550</xdr:colOff>
      <xdr:row>2</xdr:row>
      <xdr:rowOff>152400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85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1152525</xdr:colOff>
      <xdr:row>37</xdr:row>
      <xdr:rowOff>28575</xdr:rowOff>
    </xdr:from>
    <xdr:to>
      <xdr:col>28</xdr:col>
      <xdr:colOff>0</xdr:colOff>
      <xdr:row>48</xdr:row>
      <xdr:rowOff>0</xdr:rowOff>
    </xdr:to>
    <xdr:graphicFrame>
      <xdr:nvGraphicFramePr>
        <xdr:cNvPr id="1" name="Chart 10"/>
        <xdr:cNvGraphicFramePr/>
      </xdr:nvGraphicFramePr>
      <xdr:xfrm>
        <a:off x="16325850" y="13801725"/>
        <a:ext cx="74961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P13">
            <v>412.90166</v>
          </cell>
        </row>
        <row r="14">
          <cell r="P14">
            <v>598.7379599999999</v>
          </cell>
        </row>
        <row r="15">
          <cell r="P15">
            <v>849.44661</v>
          </cell>
        </row>
        <row r="16">
          <cell r="P16">
            <v>320.10741</v>
          </cell>
        </row>
        <row r="17">
          <cell r="P17">
            <v>591.47947</v>
          </cell>
        </row>
        <row r="18">
          <cell r="P18">
            <v>632.39854</v>
          </cell>
        </row>
        <row r="19">
          <cell r="P19">
            <v>543.01556</v>
          </cell>
        </row>
        <row r="20">
          <cell r="P20">
            <v>400.7859000000001</v>
          </cell>
        </row>
        <row r="21">
          <cell r="P21">
            <v>223.37577000000002</v>
          </cell>
        </row>
        <row r="22">
          <cell r="P22">
            <v>554.73423</v>
          </cell>
        </row>
        <row r="23">
          <cell r="P23">
            <v>259.85586</v>
          </cell>
        </row>
        <row r="24">
          <cell r="P24">
            <v>224.17524</v>
          </cell>
        </row>
        <row r="25">
          <cell r="P25">
            <v>423.182895</v>
          </cell>
        </row>
        <row r="26">
          <cell r="P26">
            <v>6034.197104999998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="40" zoomScaleNormal="70" zoomScaleSheetLayoutView="40" zoomScalePageLayoutView="0" workbookViewId="0" topLeftCell="A1">
      <pane xSplit="2" topLeftCell="C1" activePane="topRight" state="frozen"/>
      <selection pane="topLeft" activeCell="A1" sqref="A1"/>
      <selection pane="topRight" activeCell="K40" sqref="K40"/>
    </sheetView>
  </sheetViews>
  <sheetFormatPr defaultColWidth="9.140625" defaultRowHeight="15"/>
  <cols>
    <col min="1" max="1" width="6.28125" style="153" customWidth="1"/>
    <col min="2" max="2" width="26.140625" style="153" customWidth="1"/>
    <col min="3" max="3" width="21.140625" style="153" customWidth="1"/>
    <col min="4" max="4" width="15.140625" style="153" bestFit="1" customWidth="1"/>
    <col min="5" max="5" width="15.57421875" style="153" customWidth="1"/>
    <col min="6" max="6" width="25.28125" style="153" customWidth="1"/>
    <col min="7" max="7" width="20.00390625" style="153" customWidth="1"/>
    <col min="8" max="8" width="19.8515625" style="153" customWidth="1"/>
    <col min="9" max="9" width="24.28125" style="153" customWidth="1"/>
    <col min="10" max="10" width="21.00390625" style="153" customWidth="1"/>
    <col min="11" max="11" width="17.57421875" style="153" customWidth="1"/>
    <col min="12" max="12" width="20.7109375" style="153" customWidth="1"/>
    <col min="13" max="13" width="17.140625" style="153" customWidth="1"/>
    <col min="14" max="14" width="14.00390625" style="153" customWidth="1"/>
    <col min="15" max="15" width="19.421875" style="153" bestFit="1" customWidth="1"/>
    <col min="16" max="16" width="22.00390625" style="153" bestFit="1" customWidth="1"/>
    <col min="17" max="17" width="23.28125" style="153" customWidth="1"/>
    <col min="18" max="18" width="21.421875" style="153" customWidth="1"/>
    <col min="19" max="19" width="19.57421875" style="153" customWidth="1"/>
    <col min="20" max="20" width="16.28125" style="153" customWidth="1"/>
    <col min="21" max="21" width="13.7109375" style="153" customWidth="1"/>
    <col min="22" max="22" width="11.8515625" style="153" customWidth="1"/>
    <col min="23" max="23" width="13.8515625" style="153" customWidth="1"/>
    <col min="24" max="16384" width="9.140625" style="167" customWidth="1"/>
  </cols>
  <sheetData>
    <row r="1" spans="1:23" s="162" customFormat="1" ht="12" customHeight="1">
      <c r="A1" s="150"/>
      <c r="B1" s="161"/>
      <c r="C1" s="161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408"/>
      <c r="Q1" s="408"/>
      <c r="R1" s="408"/>
      <c r="S1" s="408"/>
      <c r="T1" s="150"/>
      <c r="U1" s="161"/>
      <c r="V1" s="161"/>
      <c r="W1" s="161"/>
    </row>
    <row r="2" spans="1:23" s="162" customFormat="1" ht="31.5" customHeight="1">
      <c r="A2" s="409" t="s">
        <v>126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163"/>
      <c r="W2" s="163"/>
    </row>
    <row r="3" spans="1:23" s="162" customFormat="1" ht="1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02" t="s">
        <v>142</v>
      </c>
      <c r="U3" s="161"/>
      <c r="V3" s="161"/>
      <c r="W3" s="161"/>
    </row>
    <row r="4" spans="1:23" s="162" customFormat="1" ht="24.75" customHeight="1">
      <c r="A4" s="410" t="s">
        <v>36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164"/>
      <c r="W4" s="164"/>
    </row>
    <row r="5" spans="1:23" s="162" customFormat="1" ht="13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65"/>
      <c r="T5" s="161"/>
      <c r="U5" s="161"/>
      <c r="V5" s="161"/>
      <c r="W5" s="161"/>
    </row>
    <row r="6" spans="1:23" ht="24.75" customHeight="1">
      <c r="A6" s="411" t="s">
        <v>147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166"/>
      <c r="W6" s="166"/>
    </row>
    <row r="7" spans="1:23" s="171" customFormat="1" ht="35.25" customHeight="1">
      <c r="A7" s="168"/>
      <c r="B7" s="169"/>
      <c r="C7" s="154"/>
      <c r="D7" s="154"/>
      <c r="E7" s="154"/>
      <c r="F7" s="154"/>
      <c r="G7" s="154"/>
      <c r="H7" s="155"/>
      <c r="I7" s="155"/>
      <c r="J7" s="154"/>
      <c r="K7" s="154"/>
      <c r="L7" s="154"/>
      <c r="M7" s="156"/>
      <c r="N7" s="156"/>
      <c r="O7" s="156"/>
      <c r="P7" s="154"/>
      <c r="Q7" s="154"/>
      <c r="R7" s="154"/>
      <c r="S7" s="154"/>
      <c r="T7" s="154"/>
      <c r="U7" s="157"/>
      <c r="V7" s="169"/>
      <c r="W7" s="170"/>
    </row>
    <row r="8" spans="1:21" s="346" customFormat="1" ht="20.25">
      <c r="A8" s="406">
        <v>1</v>
      </c>
      <c r="B8" s="406">
        <v>2</v>
      </c>
      <c r="C8" s="193"/>
      <c r="D8" s="406">
        <v>3</v>
      </c>
      <c r="E8" s="406"/>
      <c r="F8" s="406"/>
      <c r="G8" s="406"/>
      <c r="H8" s="406">
        <v>4</v>
      </c>
      <c r="I8" s="406">
        <v>5</v>
      </c>
      <c r="J8" s="406">
        <v>6</v>
      </c>
      <c r="K8" s="406">
        <v>7</v>
      </c>
      <c r="L8" s="406">
        <v>8</v>
      </c>
      <c r="M8" s="406">
        <v>9</v>
      </c>
      <c r="N8" s="406"/>
      <c r="O8" s="406"/>
      <c r="P8" s="406"/>
      <c r="Q8" s="406"/>
      <c r="R8" s="193"/>
      <c r="S8" s="406">
        <v>10</v>
      </c>
      <c r="T8" s="406">
        <v>11</v>
      </c>
      <c r="U8" s="406">
        <v>12</v>
      </c>
    </row>
    <row r="9" spans="1:21" s="346" customFormat="1" ht="20.25">
      <c r="A9" s="406"/>
      <c r="B9" s="406"/>
      <c r="C9" s="193"/>
      <c r="D9" s="193" t="s">
        <v>16</v>
      </c>
      <c r="E9" s="193" t="s">
        <v>17</v>
      </c>
      <c r="F9" s="193" t="s">
        <v>18</v>
      </c>
      <c r="G9" s="193" t="s">
        <v>19</v>
      </c>
      <c r="H9" s="406"/>
      <c r="I9" s="406">
        <v>5</v>
      </c>
      <c r="J9" s="406">
        <v>6</v>
      </c>
      <c r="K9" s="406">
        <v>7</v>
      </c>
      <c r="L9" s="406">
        <v>8</v>
      </c>
      <c r="M9" s="193" t="s">
        <v>16</v>
      </c>
      <c r="N9" s="193" t="s">
        <v>17</v>
      </c>
      <c r="O9" s="193" t="s">
        <v>18</v>
      </c>
      <c r="P9" s="193" t="s">
        <v>19</v>
      </c>
      <c r="Q9" s="193" t="s">
        <v>20</v>
      </c>
      <c r="R9" s="193"/>
      <c r="S9" s="406"/>
      <c r="T9" s="406"/>
      <c r="U9" s="406"/>
    </row>
    <row r="10" spans="1:23" s="124" customFormat="1" ht="63" customHeight="1">
      <c r="A10" s="406" t="s">
        <v>0</v>
      </c>
      <c r="B10" s="406" t="s">
        <v>21</v>
      </c>
      <c r="C10" s="406" t="s">
        <v>140</v>
      </c>
      <c r="D10" s="406" t="s">
        <v>1</v>
      </c>
      <c r="E10" s="406"/>
      <c r="F10" s="406"/>
      <c r="G10" s="406"/>
      <c r="H10" s="406" t="s">
        <v>6</v>
      </c>
      <c r="I10" s="405" t="s">
        <v>7</v>
      </c>
      <c r="J10" s="405" t="s">
        <v>8</v>
      </c>
      <c r="K10" s="405" t="s">
        <v>9</v>
      </c>
      <c r="L10" s="405" t="s">
        <v>10</v>
      </c>
      <c r="M10" s="406" t="s">
        <v>11</v>
      </c>
      <c r="N10" s="406"/>
      <c r="O10" s="406"/>
      <c r="P10" s="406"/>
      <c r="Q10" s="406"/>
      <c r="R10" s="406"/>
      <c r="S10" s="414" t="s">
        <v>13</v>
      </c>
      <c r="T10" s="414" t="s">
        <v>14</v>
      </c>
      <c r="U10" s="414" t="s">
        <v>15</v>
      </c>
      <c r="V10" s="159"/>
      <c r="W10" s="172"/>
    </row>
    <row r="11" spans="1:23" s="124" customFormat="1" ht="207.75" customHeight="1">
      <c r="A11" s="406"/>
      <c r="B11" s="406"/>
      <c r="C11" s="406"/>
      <c r="D11" s="193" t="s">
        <v>2</v>
      </c>
      <c r="E11" s="193" t="s">
        <v>3</v>
      </c>
      <c r="F11" s="193" t="s">
        <v>4</v>
      </c>
      <c r="G11" s="193" t="s">
        <v>5</v>
      </c>
      <c r="H11" s="406"/>
      <c r="I11" s="405"/>
      <c r="J11" s="405"/>
      <c r="K11" s="405"/>
      <c r="L11" s="405"/>
      <c r="M11" s="158" t="s">
        <v>2</v>
      </c>
      <c r="N11" s="158" t="s">
        <v>3</v>
      </c>
      <c r="O11" s="158" t="s">
        <v>4</v>
      </c>
      <c r="P11" s="158" t="s">
        <v>5</v>
      </c>
      <c r="Q11" s="158" t="s">
        <v>12</v>
      </c>
      <c r="R11" s="158" t="s">
        <v>110</v>
      </c>
      <c r="S11" s="414"/>
      <c r="T11" s="414"/>
      <c r="U11" s="414"/>
      <c r="V11" s="413" t="s">
        <v>144</v>
      </c>
      <c r="W11" s="412" t="s">
        <v>128</v>
      </c>
    </row>
    <row r="12" spans="1:23" s="346" customFormat="1" ht="42" customHeight="1">
      <c r="A12" s="347">
        <v>1</v>
      </c>
      <c r="B12" s="347">
        <v>2</v>
      </c>
      <c r="C12" s="347"/>
      <c r="D12" s="347" t="s">
        <v>112</v>
      </c>
      <c r="E12" s="347" t="s">
        <v>113</v>
      </c>
      <c r="F12" s="347" t="s">
        <v>114</v>
      </c>
      <c r="G12" s="347" t="s">
        <v>115</v>
      </c>
      <c r="H12" s="347">
        <v>4</v>
      </c>
      <c r="I12" s="354">
        <v>5</v>
      </c>
      <c r="J12" s="354">
        <v>6</v>
      </c>
      <c r="K12" s="354">
        <v>7</v>
      </c>
      <c r="L12" s="354">
        <v>8</v>
      </c>
      <c r="M12" s="347" t="s">
        <v>116</v>
      </c>
      <c r="N12" s="347" t="s">
        <v>117</v>
      </c>
      <c r="O12" s="347" t="s">
        <v>118</v>
      </c>
      <c r="P12" s="347" t="s">
        <v>119</v>
      </c>
      <c r="Q12" s="347" t="s">
        <v>120</v>
      </c>
      <c r="R12" s="347" t="s">
        <v>111</v>
      </c>
      <c r="S12" s="347">
        <v>10</v>
      </c>
      <c r="T12" s="347">
        <v>11</v>
      </c>
      <c r="U12" s="347">
        <v>12</v>
      </c>
      <c r="V12" s="413"/>
      <c r="W12" s="412"/>
    </row>
    <row r="13" spans="1:23" s="345" customFormat="1" ht="47.25" customHeight="1">
      <c r="A13" s="231">
        <v>1</v>
      </c>
      <c r="B13" s="231" t="s">
        <v>22</v>
      </c>
      <c r="C13" s="231">
        <v>40448</v>
      </c>
      <c r="D13" s="231">
        <v>21046</v>
      </c>
      <c r="E13" s="231">
        <v>8586</v>
      </c>
      <c r="F13" s="231">
        <v>10816</v>
      </c>
      <c r="G13" s="231">
        <f aca="true" t="shared" si="0" ref="G13:G25">SUM(D13:F13)</f>
        <v>40448</v>
      </c>
      <c r="H13" s="231">
        <v>1080</v>
      </c>
      <c r="I13" s="231">
        <v>3518</v>
      </c>
      <c r="J13" s="348">
        <v>1080</v>
      </c>
      <c r="K13" s="348">
        <v>1080</v>
      </c>
      <c r="L13" s="231">
        <v>36109</v>
      </c>
      <c r="M13" s="232">
        <v>0</v>
      </c>
      <c r="N13" s="232">
        <v>0</v>
      </c>
      <c r="O13" s="232">
        <v>0</v>
      </c>
      <c r="P13" s="232">
        <f>SUM(M13:O13)</f>
        <v>0</v>
      </c>
      <c r="Q13" s="232">
        <v>0</v>
      </c>
      <c r="R13" s="232">
        <v>0</v>
      </c>
      <c r="S13" s="231">
        <v>0</v>
      </c>
      <c r="T13" s="231">
        <v>0</v>
      </c>
      <c r="U13" s="231">
        <v>0</v>
      </c>
      <c r="V13" s="231"/>
      <c r="W13" s="349"/>
    </row>
    <row r="14" spans="1:23" s="345" customFormat="1" ht="47.25" customHeight="1">
      <c r="A14" s="231">
        <v>2</v>
      </c>
      <c r="B14" s="231" t="s">
        <v>23</v>
      </c>
      <c r="C14" s="231">
        <v>45215</v>
      </c>
      <c r="D14" s="231">
        <v>17364</v>
      </c>
      <c r="E14" s="231">
        <v>5073</v>
      </c>
      <c r="F14" s="231">
        <v>22778</v>
      </c>
      <c r="G14" s="231">
        <f t="shared" si="0"/>
        <v>45215</v>
      </c>
      <c r="H14" s="231">
        <v>1662</v>
      </c>
      <c r="I14" s="231">
        <v>4080</v>
      </c>
      <c r="J14" s="231">
        <v>1662</v>
      </c>
      <c r="K14" s="231">
        <v>1662</v>
      </c>
      <c r="L14" s="231">
        <v>41903</v>
      </c>
      <c r="M14" s="232">
        <v>0.11714</v>
      </c>
      <c r="N14" s="232">
        <v>0.05026</v>
      </c>
      <c r="O14" s="232">
        <v>0.10661999999999999</v>
      </c>
      <c r="P14" s="232">
        <f aca="true" t="shared" si="1" ref="P14:P25">SUM(M14:O14)</f>
        <v>0.27402</v>
      </c>
      <c r="Q14" s="232">
        <v>0.09759999999999999</v>
      </c>
      <c r="R14" s="232">
        <v>0.0631204</v>
      </c>
      <c r="S14" s="231">
        <v>0</v>
      </c>
      <c r="T14" s="231">
        <v>0</v>
      </c>
      <c r="U14" s="231">
        <v>0</v>
      </c>
      <c r="V14" s="231"/>
      <c r="W14" s="349"/>
    </row>
    <row r="15" spans="1:23" s="345" customFormat="1" ht="47.25" customHeight="1">
      <c r="A15" s="231">
        <v>3</v>
      </c>
      <c r="B15" s="231" t="s">
        <v>24</v>
      </c>
      <c r="C15" s="231">
        <v>80508</v>
      </c>
      <c r="D15" s="231">
        <v>39105</v>
      </c>
      <c r="E15" s="231">
        <v>16764</v>
      </c>
      <c r="F15" s="231">
        <v>22691</v>
      </c>
      <c r="G15" s="231">
        <f t="shared" si="0"/>
        <v>78560</v>
      </c>
      <c r="H15" s="231">
        <v>1827</v>
      </c>
      <c r="I15" s="231">
        <v>9113</v>
      </c>
      <c r="J15" s="231">
        <v>1827</v>
      </c>
      <c r="K15" s="348">
        <v>1827</v>
      </c>
      <c r="L15" s="231">
        <v>79022</v>
      </c>
      <c r="M15" s="232">
        <v>0.10582</v>
      </c>
      <c r="N15" s="232">
        <v>0.0078</v>
      </c>
      <c r="O15" s="232">
        <v>0.07363</v>
      </c>
      <c r="P15" s="232">
        <f t="shared" si="1"/>
        <v>0.18725</v>
      </c>
      <c r="Q15" s="232">
        <v>0.06421</v>
      </c>
      <c r="R15" s="232">
        <v>0.00442</v>
      </c>
      <c r="S15" s="231">
        <v>0</v>
      </c>
      <c r="T15" s="231">
        <v>66</v>
      </c>
      <c r="U15" s="231">
        <v>5</v>
      </c>
      <c r="V15" s="231"/>
      <c r="W15" s="349">
        <f>J15-K15</f>
        <v>0</v>
      </c>
    </row>
    <row r="16" spans="1:23" s="350" customFormat="1" ht="47.25" customHeight="1">
      <c r="A16" s="231">
        <v>4</v>
      </c>
      <c r="B16" s="231" t="s">
        <v>25</v>
      </c>
      <c r="C16" s="231">
        <v>52321</v>
      </c>
      <c r="D16" s="231">
        <v>23674</v>
      </c>
      <c r="E16" s="231">
        <v>10067</v>
      </c>
      <c r="F16" s="231">
        <v>18580</v>
      </c>
      <c r="G16" s="231">
        <f t="shared" si="0"/>
        <v>52321</v>
      </c>
      <c r="H16" s="231">
        <v>0</v>
      </c>
      <c r="I16" s="231">
        <v>7738</v>
      </c>
      <c r="J16" s="231">
        <v>0</v>
      </c>
      <c r="K16" s="231">
        <v>0</v>
      </c>
      <c r="L16" s="231">
        <v>79488</v>
      </c>
      <c r="M16" s="232">
        <v>0</v>
      </c>
      <c r="N16" s="232">
        <v>0</v>
      </c>
      <c r="O16" s="232">
        <v>0</v>
      </c>
      <c r="P16" s="232">
        <f t="shared" si="1"/>
        <v>0</v>
      </c>
      <c r="Q16" s="232">
        <v>0</v>
      </c>
      <c r="R16" s="232">
        <v>0</v>
      </c>
      <c r="S16" s="231">
        <v>0</v>
      </c>
      <c r="T16" s="231">
        <v>0</v>
      </c>
      <c r="U16" s="348">
        <v>0</v>
      </c>
      <c r="V16" s="231"/>
      <c r="W16" s="349"/>
    </row>
    <row r="17" spans="1:23" s="345" customFormat="1" ht="47.25" customHeight="1">
      <c r="A17" s="231">
        <v>5</v>
      </c>
      <c r="B17" s="231" t="s">
        <v>26</v>
      </c>
      <c r="C17" s="231">
        <v>60769</v>
      </c>
      <c r="D17" s="231">
        <v>8750</v>
      </c>
      <c r="E17" s="231">
        <v>31469</v>
      </c>
      <c r="F17" s="231">
        <v>19552</v>
      </c>
      <c r="G17" s="231">
        <f t="shared" si="0"/>
        <v>59771</v>
      </c>
      <c r="H17" s="231">
        <v>1935</v>
      </c>
      <c r="I17" s="231">
        <v>6923</v>
      </c>
      <c r="J17" s="231">
        <v>1935</v>
      </c>
      <c r="K17" s="231">
        <v>1935</v>
      </c>
      <c r="L17" s="231">
        <v>71160</v>
      </c>
      <c r="M17" s="232">
        <v>0.08667</v>
      </c>
      <c r="N17" s="232">
        <v>0.19537</v>
      </c>
      <c r="O17" s="232">
        <v>0.17373000000000002</v>
      </c>
      <c r="P17" s="232">
        <f t="shared" si="1"/>
        <v>0.45577</v>
      </c>
      <c r="Q17" s="232">
        <v>0.2243</v>
      </c>
      <c r="R17" s="232">
        <v>0.0117</v>
      </c>
      <c r="S17" s="231">
        <v>0</v>
      </c>
      <c r="T17" s="231">
        <v>0</v>
      </c>
      <c r="U17" s="231">
        <v>0</v>
      </c>
      <c r="V17" s="231"/>
      <c r="W17" s="349">
        <f>J17-K17</f>
        <v>0</v>
      </c>
    </row>
    <row r="18" spans="1:23" s="345" customFormat="1" ht="47.25" customHeight="1">
      <c r="A18" s="231">
        <v>6</v>
      </c>
      <c r="B18" s="231" t="s">
        <v>27</v>
      </c>
      <c r="C18" s="231">
        <v>40417</v>
      </c>
      <c r="D18" s="231">
        <v>16599</v>
      </c>
      <c r="E18" s="348">
        <v>13635</v>
      </c>
      <c r="F18" s="348">
        <v>10163</v>
      </c>
      <c r="G18" s="231">
        <v>40397</v>
      </c>
      <c r="H18" s="348">
        <v>2135</v>
      </c>
      <c r="I18" s="231">
        <v>11414</v>
      </c>
      <c r="J18" s="348">
        <v>264</v>
      </c>
      <c r="K18" s="348">
        <v>264</v>
      </c>
      <c r="L18" s="231">
        <v>228263</v>
      </c>
      <c r="M18" s="351">
        <v>0.00087</v>
      </c>
      <c r="N18" s="351">
        <v>0.0027</v>
      </c>
      <c r="O18" s="232">
        <v>0.00176</v>
      </c>
      <c r="P18" s="232">
        <f t="shared" si="1"/>
        <v>0.0053300000000000005</v>
      </c>
      <c r="Q18" s="351">
        <v>0</v>
      </c>
      <c r="R18" s="232">
        <v>0</v>
      </c>
      <c r="S18" s="231">
        <v>0</v>
      </c>
      <c r="T18" s="231">
        <v>0</v>
      </c>
      <c r="U18" s="231">
        <v>0</v>
      </c>
      <c r="V18" s="231"/>
      <c r="W18" s="349"/>
    </row>
    <row r="19" spans="1:23" s="345" customFormat="1" ht="47.25" customHeight="1">
      <c r="A19" s="231">
        <v>7</v>
      </c>
      <c r="B19" s="231" t="s">
        <v>129</v>
      </c>
      <c r="C19" s="231">
        <v>39294</v>
      </c>
      <c r="D19" s="231">
        <v>7539</v>
      </c>
      <c r="E19" s="231">
        <v>16324</v>
      </c>
      <c r="F19" s="231">
        <v>15431</v>
      </c>
      <c r="G19" s="231">
        <f t="shared" si="0"/>
        <v>39294</v>
      </c>
      <c r="H19" s="231">
        <v>0</v>
      </c>
      <c r="I19" s="231">
        <v>7576</v>
      </c>
      <c r="J19" s="231">
        <v>0</v>
      </c>
      <c r="K19" s="231">
        <v>0</v>
      </c>
      <c r="L19" s="231">
        <v>77856</v>
      </c>
      <c r="M19" s="232">
        <v>0</v>
      </c>
      <c r="N19" s="232">
        <v>0</v>
      </c>
      <c r="O19" s="232">
        <v>0</v>
      </c>
      <c r="P19" s="232">
        <f t="shared" si="1"/>
        <v>0</v>
      </c>
      <c r="Q19" s="232">
        <v>0</v>
      </c>
      <c r="R19" s="232">
        <v>0</v>
      </c>
      <c r="S19" s="231">
        <v>0</v>
      </c>
      <c r="T19" s="231">
        <v>0</v>
      </c>
      <c r="U19" s="231">
        <v>0</v>
      </c>
      <c r="V19" s="231"/>
      <c r="W19" s="349"/>
    </row>
    <row r="20" spans="1:23" s="345" customFormat="1" ht="47.25" customHeight="1">
      <c r="A20" s="231">
        <v>8</v>
      </c>
      <c r="B20" s="231" t="s">
        <v>29</v>
      </c>
      <c r="C20" s="231">
        <v>58540</v>
      </c>
      <c r="D20" s="231">
        <v>18394</v>
      </c>
      <c r="E20" s="231">
        <v>20606</v>
      </c>
      <c r="F20" s="231">
        <v>19540</v>
      </c>
      <c r="G20" s="231">
        <f t="shared" si="0"/>
        <v>58540</v>
      </c>
      <c r="H20" s="231">
        <v>1394</v>
      </c>
      <c r="I20" s="231">
        <v>5804</v>
      </c>
      <c r="J20" s="231">
        <v>1372</v>
      </c>
      <c r="K20" s="231">
        <v>1372</v>
      </c>
      <c r="L20" s="231">
        <v>59647</v>
      </c>
      <c r="M20" s="232">
        <v>0.037700000000000004</v>
      </c>
      <c r="N20" s="232">
        <v>0.04561</v>
      </c>
      <c r="O20" s="232">
        <v>0.04084</v>
      </c>
      <c r="P20" s="232">
        <f t="shared" si="1"/>
        <v>0.12415</v>
      </c>
      <c r="Q20" s="353">
        <v>0.04469</v>
      </c>
      <c r="R20" s="232">
        <v>0</v>
      </c>
      <c r="S20" s="231">
        <v>0</v>
      </c>
      <c r="T20" s="231">
        <v>0</v>
      </c>
      <c r="U20" s="231">
        <v>0</v>
      </c>
      <c r="V20" s="231"/>
      <c r="W20" s="349">
        <f>J20-K20</f>
        <v>0</v>
      </c>
    </row>
    <row r="21" spans="1:23" s="345" customFormat="1" ht="47.25" customHeight="1">
      <c r="A21" s="231">
        <v>9</v>
      </c>
      <c r="B21" s="231" t="s">
        <v>30</v>
      </c>
      <c r="C21" s="231">
        <v>24986</v>
      </c>
      <c r="D21" s="231">
        <v>5981</v>
      </c>
      <c r="E21" s="231">
        <v>12141</v>
      </c>
      <c r="F21" s="231">
        <v>6675</v>
      </c>
      <c r="G21" s="231">
        <f t="shared" si="0"/>
        <v>24797</v>
      </c>
      <c r="H21" s="231">
        <v>0</v>
      </c>
      <c r="I21" s="231">
        <v>2750</v>
      </c>
      <c r="J21" s="231">
        <v>0</v>
      </c>
      <c r="K21" s="231">
        <v>0</v>
      </c>
      <c r="L21" s="231">
        <v>28234</v>
      </c>
      <c r="M21" s="232">
        <v>0</v>
      </c>
      <c r="N21" s="232">
        <v>0</v>
      </c>
      <c r="O21" s="232">
        <v>0</v>
      </c>
      <c r="P21" s="232">
        <f t="shared" si="1"/>
        <v>0</v>
      </c>
      <c r="Q21" s="232">
        <v>0</v>
      </c>
      <c r="R21" s="232">
        <v>0</v>
      </c>
      <c r="S21" s="231">
        <v>0</v>
      </c>
      <c r="T21" s="231">
        <v>0</v>
      </c>
      <c r="U21" s="231">
        <v>0</v>
      </c>
      <c r="V21" s="231"/>
      <c r="W21" s="349"/>
    </row>
    <row r="22" spans="1:23" s="345" customFormat="1" ht="47.25" customHeight="1">
      <c r="A22" s="231">
        <v>10</v>
      </c>
      <c r="B22" s="231" t="s">
        <v>31</v>
      </c>
      <c r="C22" s="231">
        <v>70443</v>
      </c>
      <c r="D22" s="231">
        <v>50663</v>
      </c>
      <c r="E22" s="231">
        <v>1053</v>
      </c>
      <c r="F22" s="231">
        <v>18261</v>
      </c>
      <c r="G22" s="231">
        <f t="shared" si="0"/>
        <v>69977</v>
      </c>
      <c r="H22" s="231">
        <v>0</v>
      </c>
      <c r="I22" s="231">
        <v>6639</v>
      </c>
      <c r="J22" s="231">
        <v>0</v>
      </c>
      <c r="K22" s="231">
        <v>0</v>
      </c>
      <c r="L22" s="231">
        <v>41623</v>
      </c>
      <c r="M22" s="232">
        <v>0.035</v>
      </c>
      <c r="N22" s="232">
        <v>0</v>
      </c>
      <c r="O22" s="232">
        <v>0.00603</v>
      </c>
      <c r="P22" s="232">
        <f t="shared" si="1"/>
        <v>0.041030000000000004</v>
      </c>
      <c r="Q22" s="232">
        <v>0.00903</v>
      </c>
      <c r="R22" s="232">
        <v>0.00268</v>
      </c>
      <c r="S22" s="231">
        <v>0</v>
      </c>
      <c r="T22" s="231">
        <v>0</v>
      </c>
      <c r="U22" s="348">
        <v>0</v>
      </c>
      <c r="V22" s="231"/>
      <c r="W22" s="349"/>
    </row>
    <row r="23" spans="1:23" s="345" customFormat="1" ht="47.25" customHeight="1">
      <c r="A23" s="231">
        <v>11</v>
      </c>
      <c r="B23" s="231" t="s">
        <v>32</v>
      </c>
      <c r="C23" s="231">
        <v>26331</v>
      </c>
      <c r="D23" s="231">
        <v>3949</v>
      </c>
      <c r="E23" s="231">
        <v>15086</v>
      </c>
      <c r="F23" s="231">
        <v>7296</v>
      </c>
      <c r="G23" s="231">
        <f t="shared" si="0"/>
        <v>26331</v>
      </c>
      <c r="H23" s="231">
        <v>0</v>
      </c>
      <c r="I23" s="231">
        <v>3011</v>
      </c>
      <c r="J23" s="231">
        <v>0</v>
      </c>
      <c r="K23" s="231">
        <v>0</v>
      </c>
      <c r="L23" s="231">
        <v>30927</v>
      </c>
      <c r="M23" s="232">
        <v>0.13486</v>
      </c>
      <c r="N23" s="232">
        <v>0.15361</v>
      </c>
      <c r="O23" s="232">
        <v>0.17553000000000002</v>
      </c>
      <c r="P23" s="232">
        <f t="shared" si="1"/>
        <v>0.464</v>
      </c>
      <c r="Q23" s="232">
        <v>0.12488</v>
      </c>
      <c r="R23" s="232">
        <v>0.07039000000000001</v>
      </c>
      <c r="S23" s="231">
        <v>0</v>
      </c>
      <c r="T23" s="231">
        <v>110</v>
      </c>
      <c r="U23" s="231">
        <v>0</v>
      </c>
      <c r="V23" s="231"/>
      <c r="W23" s="349">
        <f>J23-K23</f>
        <v>0</v>
      </c>
    </row>
    <row r="24" spans="1:23" s="345" customFormat="1" ht="47.25" customHeight="1">
      <c r="A24" s="231">
        <v>12</v>
      </c>
      <c r="B24" s="231" t="s">
        <v>33</v>
      </c>
      <c r="C24" s="231">
        <v>51625</v>
      </c>
      <c r="D24" s="231">
        <v>29922</v>
      </c>
      <c r="E24" s="231">
        <v>2727</v>
      </c>
      <c r="F24" s="231">
        <v>18976</v>
      </c>
      <c r="G24" s="231">
        <f t="shared" si="0"/>
        <v>51625</v>
      </c>
      <c r="H24" s="231">
        <v>0</v>
      </c>
      <c r="I24" s="231">
        <v>3622</v>
      </c>
      <c r="J24" s="231">
        <v>0</v>
      </c>
      <c r="K24" s="231">
        <v>0</v>
      </c>
      <c r="L24" s="231">
        <v>37189</v>
      </c>
      <c r="M24" s="232">
        <v>0</v>
      </c>
      <c r="N24" s="232">
        <v>0</v>
      </c>
      <c r="O24" s="232">
        <v>0</v>
      </c>
      <c r="P24" s="232">
        <f t="shared" si="1"/>
        <v>0</v>
      </c>
      <c r="Q24" s="232">
        <v>0</v>
      </c>
      <c r="R24" s="232">
        <v>0</v>
      </c>
      <c r="S24" s="231">
        <v>0</v>
      </c>
      <c r="T24" s="231">
        <v>0</v>
      </c>
      <c r="U24" s="231">
        <v>0</v>
      </c>
      <c r="V24" s="231"/>
      <c r="W24" s="349"/>
    </row>
    <row r="25" spans="1:23" s="352" customFormat="1" ht="47.25" customHeight="1">
      <c r="A25" s="231">
        <v>13</v>
      </c>
      <c r="B25" s="231" t="s">
        <v>34</v>
      </c>
      <c r="C25" s="231">
        <v>58642</v>
      </c>
      <c r="D25" s="231">
        <v>34782</v>
      </c>
      <c r="E25" s="231">
        <v>4355</v>
      </c>
      <c r="F25" s="231">
        <v>19505</v>
      </c>
      <c r="G25" s="231">
        <f t="shared" si="0"/>
        <v>58642</v>
      </c>
      <c r="H25" s="231">
        <v>0</v>
      </c>
      <c r="I25" s="231">
        <v>3619</v>
      </c>
      <c r="J25" s="231">
        <v>0</v>
      </c>
      <c r="K25" s="231">
        <v>0</v>
      </c>
      <c r="L25" s="231">
        <v>37139</v>
      </c>
      <c r="M25" s="232">
        <v>0</v>
      </c>
      <c r="N25" s="232">
        <v>0</v>
      </c>
      <c r="O25" s="232">
        <v>0</v>
      </c>
      <c r="P25" s="232">
        <f t="shared" si="1"/>
        <v>0</v>
      </c>
      <c r="Q25" s="232">
        <v>0</v>
      </c>
      <c r="R25" s="232">
        <v>0</v>
      </c>
      <c r="S25" s="231">
        <v>0</v>
      </c>
      <c r="T25" s="231">
        <v>0</v>
      </c>
      <c r="U25" s="231">
        <v>54</v>
      </c>
      <c r="V25" s="231"/>
      <c r="W25" s="349"/>
    </row>
    <row r="26" spans="1:23" s="233" customFormat="1" ht="47.25" customHeight="1">
      <c r="A26" s="231"/>
      <c r="B26" s="231" t="s">
        <v>35</v>
      </c>
      <c r="C26" s="231">
        <f aca="true" t="shared" si="2" ref="C26:U26">SUM(C13:C25)</f>
        <v>649539</v>
      </c>
      <c r="D26" s="231">
        <f t="shared" si="2"/>
        <v>277768</v>
      </c>
      <c r="E26" s="231">
        <f t="shared" si="2"/>
        <v>157886</v>
      </c>
      <c r="F26" s="231">
        <f t="shared" si="2"/>
        <v>210264</v>
      </c>
      <c r="G26" s="231">
        <f t="shared" si="2"/>
        <v>645918</v>
      </c>
      <c r="H26" s="231">
        <f t="shared" si="2"/>
        <v>10033</v>
      </c>
      <c r="I26" s="231">
        <f t="shared" si="2"/>
        <v>75807</v>
      </c>
      <c r="J26" s="231">
        <f t="shared" si="2"/>
        <v>8140</v>
      </c>
      <c r="K26" s="231">
        <f t="shared" si="2"/>
        <v>8140</v>
      </c>
      <c r="L26" s="231">
        <f t="shared" si="2"/>
        <v>848560</v>
      </c>
      <c r="M26" s="495">
        <f t="shared" si="2"/>
        <v>0.51806</v>
      </c>
      <c r="N26" s="495">
        <f t="shared" si="2"/>
        <v>0.4553499999999999</v>
      </c>
      <c r="O26" s="495">
        <f t="shared" si="2"/>
        <v>0.57814</v>
      </c>
      <c r="P26" s="495">
        <f t="shared" si="2"/>
        <v>1.5515499999999998</v>
      </c>
      <c r="Q26" s="495">
        <f t="shared" si="2"/>
        <v>0.56471</v>
      </c>
      <c r="R26" s="495">
        <f t="shared" si="2"/>
        <v>0.1523104</v>
      </c>
      <c r="S26" s="231">
        <f t="shared" si="2"/>
        <v>0</v>
      </c>
      <c r="T26" s="231">
        <f t="shared" si="2"/>
        <v>176</v>
      </c>
      <c r="U26" s="231">
        <f t="shared" si="2"/>
        <v>59</v>
      </c>
      <c r="V26" s="231"/>
      <c r="W26" s="349">
        <f>J26-K26</f>
        <v>0</v>
      </c>
    </row>
    <row r="27" spans="1:16" s="233" customFormat="1" ht="47.25" customHeight="1">
      <c r="A27" s="270"/>
      <c r="B27" s="270"/>
      <c r="C27" s="273"/>
      <c r="D27" s="273"/>
      <c r="E27" s="273"/>
      <c r="F27" s="273"/>
      <c r="G27" s="273"/>
      <c r="H27" s="273"/>
      <c r="I27" s="273"/>
      <c r="J27" s="345"/>
      <c r="K27" s="345"/>
      <c r="L27" s="273"/>
      <c r="M27" s="273"/>
      <c r="N27" s="273"/>
      <c r="O27" s="273"/>
      <c r="P27" s="270"/>
    </row>
    <row r="28" spans="1:23" s="233" customFormat="1" ht="47.25" customHeight="1">
      <c r="A28" s="270"/>
      <c r="B28" s="270"/>
      <c r="C28" s="274"/>
      <c r="D28" s="344"/>
      <c r="E28" s="344"/>
      <c r="F28" s="344"/>
      <c r="G28" s="344"/>
      <c r="H28" s="344"/>
      <c r="I28" s="344"/>
      <c r="J28" s="345"/>
      <c r="K28" s="345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279"/>
      <c r="W28" s="273"/>
    </row>
    <row r="29" spans="1:23" s="148" customFormat="1" ht="47.25" customHeight="1">
      <c r="A29" s="149"/>
      <c r="B29" s="149"/>
      <c r="C29" s="149"/>
      <c r="D29" s="149"/>
      <c r="E29" s="149"/>
      <c r="F29" s="149"/>
      <c r="G29" s="149"/>
      <c r="H29" s="270"/>
      <c r="I29" s="270"/>
      <c r="J29" s="345"/>
      <c r="K29" s="345"/>
      <c r="L29" s="270"/>
      <c r="M29" s="233"/>
      <c r="V29" s="228"/>
      <c r="W29" s="228"/>
    </row>
    <row r="30" spans="1:23" s="148" customFormat="1" ht="47.25" customHeight="1">
      <c r="A30" s="149"/>
      <c r="B30" s="149"/>
      <c r="C30" s="407"/>
      <c r="D30" s="407"/>
      <c r="E30" s="407"/>
      <c r="F30" s="407"/>
      <c r="G30" s="407"/>
      <c r="H30" s="407"/>
      <c r="I30" s="407"/>
      <c r="J30" s="149"/>
      <c r="K30" s="149"/>
      <c r="L30" s="149"/>
      <c r="M30" s="149"/>
      <c r="N30" s="149"/>
      <c r="O30" s="149"/>
      <c r="P30" s="149"/>
      <c r="Q30" s="149"/>
      <c r="R30" s="149"/>
      <c r="S30" s="201" t="s">
        <v>123</v>
      </c>
      <c r="T30" s="149"/>
      <c r="U30" s="149"/>
      <c r="V30" s="149"/>
      <c r="W30" s="149"/>
    </row>
    <row r="31" spans="1:23" ht="26.25" customHeight="1">
      <c r="A31" s="167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167"/>
      <c r="Q31" s="167"/>
      <c r="R31" s="171"/>
      <c r="S31" s="194" t="s">
        <v>124</v>
      </c>
      <c r="T31" s="195"/>
      <c r="U31" s="167"/>
      <c r="V31" s="167"/>
      <c r="W31" s="167"/>
    </row>
    <row r="32" spans="2:20" ht="26.25" customHeight="1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R32" s="196"/>
      <c r="S32" s="197" t="s">
        <v>106</v>
      </c>
      <c r="T32" s="197"/>
    </row>
    <row r="33" spans="2:20" ht="24" customHeight="1"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R33" s="169"/>
      <c r="S33" s="198" t="s">
        <v>125</v>
      </c>
      <c r="T33" s="197"/>
    </row>
    <row r="34" spans="2:20" ht="19.5" customHeight="1"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R34" s="169"/>
      <c r="S34" s="197" t="s">
        <v>108</v>
      </c>
      <c r="T34" s="169"/>
    </row>
    <row r="35" spans="2:20" ht="21" customHeight="1"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R35" s="197"/>
      <c r="S35" s="169"/>
      <c r="T35" s="169"/>
    </row>
    <row r="36" spans="2:21" ht="33" customHeight="1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</row>
    <row r="37" spans="1:23" s="157" customFormat="1" ht="46.5" customHeight="1">
      <c r="A37" s="174"/>
      <c r="B37" s="174"/>
      <c r="C37" s="491" t="s">
        <v>158</v>
      </c>
      <c r="D37" s="491"/>
      <c r="E37" s="491"/>
      <c r="F37" s="491"/>
      <c r="G37" s="491"/>
      <c r="H37" s="491"/>
      <c r="I37" s="491"/>
      <c r="J37" s="492"/>
      <c r="K37" s="492"/>
      <c r="L37" s="492"/>
      <c r="M37" s="492"/>
      <c r="N37" s="492"/>
      <c r="O37" s="492"/>
      <c r="P37" s="174"/>
      <c r="Q37" s="175"/>
      <c r="R37" s="174"/>
      <c r="S37" s="174"/>
      <c r="T37" s="174"/>
      <c r="U37" s="174"/>
      <c r="V37" s="174"/>
      <c r="W37" s="174"/>
    </row>
    <row r="38" spans="3:15" ht="43.5" customHeight="1">
      <c r="C38" s="491" t="s">
        <v>155</v>
      </c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</row>
    <row r="39" spans="3:15" ht="48.75" customHeight="1">
      <c r="C39" s="491" t="s">
        <v>156</v>
      </c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3"/>
    </row>
    <row r="40" spans="3:15" ht="49.5" customHeight="1">
      <c r="C40" s="491" t="s">
        <v>157</v>
      </c>
      <c r="D40" s="491"/>
      <c r="E40" s="491"/>
      <c r="F40" s="491"/>
      <c r="G40" s="491"/>
      <c r="H40" s="491"/>
      <c r="I40" s="494"/>
      <c r="J40" s="493"/>
      <c r="K40" s="492"/>
      <c r="L40" s="493"/>
      <c r="M40" s="493"/>
      <c r="N40" s="493"/>
      <c r="O40" s="493"/>
    </row>
    <row r="41" spans="3:15" ht="30">
      <c r="C41" s="490"/>
      <c r="D41" s="490"/>
      <c r="E41" s="490"/>
      <c r="F41" s="490"/>
      <c r="G41" s="490"/>
      <c r="H41" s="490"/>
      <c r="I41" s="490"/>
      <c r="J41" s="489"/>
      <c r="K41" s="489"/>
      <c r="L41" s="489"/>
      <c r="M41" s="489"/>
      <c r="N41" s="489"/>
      <c r="O41" s="489"/>
    </row>
    <row r="42" spans="3:9" ht="30">
      <c r="C42" s="488"/>
      <c r="D42" s="488"/>
      <c r="E42" s="488"/>
      <c r="F42" s="488"/>
      <c r="G42" s="488"/>
      <c r="H42" s="488"/>
      <c r="I42" s="488"/>
    </row>
  </sheetData>
  <sheetProtection/>
  <mergeCells count="38">
    <mergeCell ref="C37:I37"/>
    <mergeCell ref="C40:H40"/>
    <mergeCell ref="C38:O38"/>
    <mergeCell ref="C39:N39"/>
    <mergeCell ref="S8:S9"/>
    <mergeCell ref="W11:W12"/>
    <mergeCell ref="V11:V12"/>
    <mergeCell ref="U10:U11"/>
    <mergeCell ref="S10:S11"/>
    <mergeCell ref="T10:T11"/>
    <mergeCell ref="T8:T9"/>
    <mergeCell ref="U8:U9"/>
    <mergeCell ref="P1:S1"/>
    <mergeCell ref="A2:U2"/>
    <mergeCell ref="A4:U4"/>
    <mergeCell ref="A6:U6"/>
    <mergeCell ref="A10:A11"/>
    <mergeCell ref="B10:B11"/>
    <mergeCell ref="A8:A9"/>
    <mergeCell ref="B8:B9"/>
    <mergeCell ref="L8:L9"/>
    <mergeCell ref="M8:Q8"/>
    <mergeCell ref="K8:K9"/>
    <mergeCell ref="C10:C11"/>
    <mergeCell ref="H10:H11"/>
    <mergeCell ref="J8:J9"/>
    <mergeCell ref="I8:I9"/>
    <mergeCell ref="D10:G10"/>
    <mergeCell ref="D8:G8"/>
    <mergeCell ref="H8:H9"/>
    <mergeCell ref="B31:O34"/>
    <mergeCell ref="B35:P35"/>
    <mergeCell ref="L10:L11"/>
    <mergeCell ref="K10:K11"/>
    <mergeCell ref="I10:I11"/>
    <mergeCell ref="M10:R10"/>
    <mergeCell ref="J10:J11"/>
    <mergeCell ref="C30:I30"/>
  </mergeCells>
  <printOptions/>
  <pageMargins left="0.25" right="0.25" top="0.75" bottom="0.75" header="0.3" footer="0.3"/>
  <pageSetup horizontalDpi="600" verticalDpi="6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48"/>
  <sheetViews>
    <sheetView zoomScale="55" zoomScaleNormal="55" zoomScaleSheetLayoutView="70" zoomScalePageLayoutView="0" workbookViewId="0" topLeftCell="A1">
      <pane ySplit="9" topLeftCell="A31" activePane="bottomLeft" state="frozen"/>
      <selection pane="topLeft" activeCell="A1" sqref="A1"/>
      <selection pane="bottomLeft" activeCell="AA28" sqref="AA28"/>
    </sheetView>
  </sheetViews>
  <sheetFormatPr defaultColWidth="9.140625" defaultRowHeight="15"/>
  <cols>
    <col min="1" max="1" width="5.57421875" style="89" bestFit="1" customWidth="1"/>
    <col min="2" max="2" width="21.7109375" style="108" bestFit="1" customWidth="1"/>
    <col min="3" max="3" width="20.421875" style="101" bestFit="1" customWidth="1"/>
    <col min="4" max="4" width="8.7109375" style="101" customWidth="1"/>
    <col min="5" max="5" width="8.00390625" style="101" customWidth="1"/>
    <col min="6" max="6" width="21.57421875" style="101" customWidth="1"/>
    <col min="7" max="7" width="13.8515625" style="101" bestFit="1" customWidth="1"/>
    <col min="8" max="8" width="17.00390625" style="101" customWidth="1"/>
    <col min="9" max="9" width="18.28125" style="101" customWidth="1"/>
    <col min="10" max="10" width="18.8515625" style="101" customWidth="1"/>
    <col min="11" max="11" width="17.57421875" style="101" customWidth="1"/>
    <col min="12" max="12" width="19.140625" style="101" bestFit="1" customWidth="1"/>
    <col min="13" max="13" width="14.8515625" style="101" bestFit="1" customWidth="1"/>
    <col min="14" max="14" width="22.00390625" style="101" bestFit="1" customWidth="1"/>
    <col min="15" max="15" width="17.421875" style="91" bestFit="1" customWidth="1"/>
    <col min="16" max="16" width="21.57421875" style="101" customWidth="1"/>
    <col min="17" max="17" width="14.57421875" style="89" hidden="1" customWidth="1"/>
    <col min="18" max="20" width="12.7109375" style="89" hidden="1" customWidth="1"/>
    <col min="21" max="21" width="12.00390625" style="89" hidden="1" customWidth="1"/>
    <col min="22" max="23" width="9.140625" style="89" hidden="1" customWidth="1"/>
    <col min="24" max="24" width="7.00390625" style="89" customWidth="1"/>
    <col min="25" max="25" width="5.421875" style="89" hidden="1" customWidth="1"/>
    <col min="26" max="26" width="5.421875" style="89" customWidth="1"/>
    <col min="27" max="28" width="39.140625" style="89" customWidth="1"/>
    <col min="29" max="138" width="9.140625" style="355" customWidth="1"/>
    <col min="139" max="16384" width="9.140625" style="1" customWidth="1"/>
  </cols>
  <sheetData>
    <row r="1" spans="1:17" ht="31.5" customHeight="1">
      <c r="A1" s="418" t="s">
        <v>126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109"/>
    </row>
    <row r="2" spans="1:17" ht="15" customHeight="1">
      <c r="A2" s="176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P2" s="177"/>
      <c r="Q2" s="92"/>
    </row>
    <row r="3" spans="1:17" ht="17.25" customHeight="1">
      <c r="A3" s="419" t="s">
        <v>36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110"/>
    </row>
    <row r="4" spans="1:17" ht="20.25" customHeight="1">
      <c r="A4" s="420" t="s">
        <v>149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111"/>
    </row>
    <row r="5" spans="1:17" ht="25.5" customHeight="1">
      <c r="A5" s="178"/>
      <c r="B5" s="178"/>
      <c r="C5" s="179"/>
      <c r="D5" s="179"/>
      <c r="E5" s="179"/>
      <c r="F5" s="179"/>
      <c r="G5" s="179"/>
      <c r="H5" s="91"/>
      <c r="I5" s="91"/>
      <c r="J5" s="91"/>
      <c r="K5" s="291"/>
      <c r="L5" s="292"/>
      <c r="M5" s="293"/>
      <c r="N5" s="293"/>
      <c r="O5" s="292"/>
      <c r="P5" s="292"/>
      <c r="Q5" s="290"/>
    </row>
    <row r="6" spans="1:138" s="3" customFormat="1" ht="15.75">
      <c r="A6" s="180"/>
      <c r="B6" s="127"/>
      <c r="C6" s="181"/>
      <c r="D6" s="181"/>
      <c r="E6" s="181"/>
      <c r="F6" s="181"/>
      <c r="G6" s="181"/>
      <c r="H6" s="181"/>
      <c r="I6" s="181"/>
      <c r="J6" s="181"/>
      <c r="K6" s="182"/>
      <c r="L6" s="182"/>
      <c r="M6" s="182"/>
      <c r="N6" s="182"/>
      <c r="O6" s="182"/>
      <c r="P6" s="182"/>
      <c r="Q6" s="182">
        <f aca="true" t="shared" si="0" ref="Q6:W6">Q5-Q20</f>
        <v>-368.7929899999999</v>
      </c>
      <c r="R6" s="182">
        <f t="shared" si="0"/>
        <v>0</v>
      </c>
      <c r="S6" s="182">
        <f t="shared" si="0"/>
        <v>-266.27575</v>
      </c>
      <c r="T6" s="182">
        <f t="shared" si="0"/>
        <v>264.10927000000004</v>
      </c>
      <c r="U6" s="182">
        <f t="shared" si="0"/>
        <v>-80.17361999999999</v>
      </c>
      <c r="V6" s="182">
        <f t="shared" si="0"/>
        <v>0</v>
      </c>
      <c r="W6" s="182">
        <f t="shared" si="0"/>
        <v>552.56775</v>
      </c>
      <c r="X6" s="182"/>
      <c r="Y6" s="182"/>
      <c r="Z6" s="182"/>
      <c r="AA6" s="182"/>
      <c r="AB6" s="182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</row>
    <row r="7" spans="1:138" s="126" customFormat="1" ht="88.5" customHeight="1">
      <c r="A7" s="417" t="s">
        <v>0</v>
      </c>
      <c r="B7" s="417" t="s">
        <v>38</v>
      </c>
      <c r="C7" s="417" t="s">
        <v>148</v>
      </c>
      <c r="D7" s="417" t="s">
        <v>39</v>
      </c>
      <c r="E7" s="417"/>
      <c r="F7" s="417" t="s">
        <v>100</v>
      </c>
      <c r="G7" s="417"/>
      <c r="H7" s="417" t="s">
        <v>40</v>
      </c>
      <c r="I7" s="417" t="s">
        <v>138</v>
      </c>
      <c r="J7" s="422" t="s">
        <v>48</v>
      </c>
      <c r="K7" s="417" t="s">
        <v>141</v>
      </c>
      <c r="L7" s="417"/>
      <c r="M7" s="417"/>
      <c r="N7" s="417"/>
      <c r="O7" s="417"/>
      <c r="P7" s="417"/>
      <c r="Q7" s="125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</row>
    <row r="8" spans="1:138" s="126" customFormat="1" ht="46.5" customHeight="1">
      <c r="A8" s="417"/>
      <c r="B8" s="417"/>
      <c r="C8" s="417"/>
      <c r="D8" s="416" t="s">
        <v>41</v>
      </c>
      <c r="E8" s="416" t="s">
        <v>42</v>
      </c>
      <c r="F8" s="416" t="s">
        <v>41</v>
      </c>
      <c r="G8" s="416" t="s">
        <v>42</v>
      </c>
      <c r="H8" s="417"/>
      <c r="I8" s="417"/>
      <c r="J8" s="422"/>
      <c r="K8" s="417" t="s">
        <v>43</v>
      </c>
      <c r="L8" s="417" t="s">
        <v>44</v>
      </c>
      <c r="M8" s="417" t="s">
        <v>45</v>
      </c>
      <c r="N8" s="417" t="s">
        <v>49</v>
      </c>
      <c r="O8" s="417"/>
      <c r="P8" s="417" t="s">
        <v>127</v>
      </c>
      <c r="Q8" s="421" t="s">
        <v>109</v>
      </c>
      <c r="R8" s="421"/>
      <c r="S8" s="421" t="s">
        <v>121</v>
      </c>
      <c r="T8" s="421" t="s">
        <v>122</v>
      </c>
      <c r="U8" s="421" t="s">
        <v>109</v>
      </c>
      <c r="V8" s="421" t="s">
        <v>109</v>
      </c>
      <c r="W8" s="421" t="s">
        <v>109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</row>
    <row r="9" spans="1:138" s="126" customFormat="1" ht="37.5" customHeight="1">
      <c r="A9" s="417"/>
      <c r="B9" s="417"/>
      <c r="C9" s="417"/>
      <c r="D9" s="416"/>
      <c r="E9" s="416"/>
      <c r="F9" s="416"/>
      <c r="G9" s="416"/>
      <c r="H9" s="417"/>
      <c r="I9" s="417"/>
      <c r="J9" s="422"/>
      <c r="K9" s="417"/>
      <c r="L9" s="417"/>
      <c r="M9" s="417"/>
      <c r="N9" s="160" t="s">
        <v>50</v>
      </c>
      <c r="O9" s="160" t="s">
        <v>51</v>
      </c>
      <c r="P9" s="417"/>
      <c r="Q9" s="421"/>
      <c r="R9" s="421"/>
      <c r="S9" s="421"/>
      <c r="T9" s="421"/>
      <c r="U9" s="421"/>
      <c r="V9" s="421"/>
      <c r="W9" s="421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</row>
    <row r="10" spans="1:138" s="127" customFormat="1" ht="18" customHeight="1">
      <c r="A10" s="203"/>
      <c r="B10" s="204">
        <v>1</v>
      </c>
      <c r="C10" s="205">
        <v>2</v>
      </c>
      <c r="D10" s="205">
        <v>3</v>
      </c>
      <c r="E10" s="205">
        <v>4</v>
      </c>
      <c r="F10" s="205">
        <v>5</v>
      </c>
      <c r="G10" s="205">
        <v>6</v>
      </c>
      <c r="H10" s="205">
        <v>7</v>
      </c>
      <c r="I10" s="205">
        <v>8</v>
      </c>
      <c r="J10" s="267">
        <v>9</v>
      </c>
      <c r="K10" s="205">
        <v>10</v>
      </c>
      <c r="L10" s="205">
        <v>11</v>
      </c>
      <c r="M10" s="205">
        <v>12</v>
      </c>
      <c r="N10" s="205">
        <v>13</v>
      </c>
      <c r="O10" s="205">
        <v>14</v>
      </c>
      <c r="P10" s="205">
        <v>15</v>
      </c>
      <c r="Q10" s="421"/>
      <c r="R10" s="421"/>
      <c r="S10" s="421"/>
      <c r="T10" s="421"/>
      <c r="U10" s="421"/>
      <c r="V10" s="421"/>
      <c r="W10" s="421"/>
      <c r="X10" s="137"/>
      <c r="Y10" s="137"/>
      <c r="Z10" s="137"/>
      <c r="AA10" s="137"/>
      <c r="AB10" s="137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</row>
    <row r="11" spans="1:138" s="236" customFormat="1" ht="30.75" customHeight="1">
      <c r="A11" s="234">
        <v>1</v>
      </c>
      <c r="B11" s="234" t="s">
        <v>22</v>
      </c>
      <c r="C11" s="234">
        <v>-24.521130000000085</v>
      </c>
      <c r="D11" s="234"/>
      <c r="E11" s="234"/>
      <c r="F11" s="235">
        <v>131.95</v>
      </c>
      <c r="G11" s="234"/>
      <c r="H11" s="235"/>
      <c r="I11" s="295">
        <f>SUM(C11:H11)</f>
        <v>107.4288699999999</v>
      </c>
      <c r="J11" s="235">
        <v>72.195</v>
      </c>
      <c r="K11" s="295">
        <v>0</v>
      </c>
      <c r="L11" s="295">
        <v>0.052</v>
      </c>
      <c r="M11" s="295">
        <v>0.0583</v>
      </c>
      <c r="N11" s="295">
        <v>0.0605</v>
      </c>
      <c r="O11" s="295">
        <v>0.0891</v>
      </c>
      <c r="P11" s="296">
        <f>SUM(K11:O11)</f>
        <v>0.2599</v>
      </c>
      <c r="Q11" s="297">
        <f>I11-P11</f>
        <v>107.1689699999999</v>
      </c>
      <c r="R11" s="298" t="e">
        <f>#REF!/'Part-I'!P13</f>
        <v>#REF!</v>
      </c>
      <c r="S11" s="298">
        <v>274.403636</v>
      </c>
      <c r="T11" s="298">
        <f>P11-S11</f>
        <v>-274.143736</v>
      </c>
      <c r="U11" s="236">
        <v>61.85</v>
      </c>
      <c r="V11" s="299"/>
      <c r="W11" s="300">
        <f>P11-'[1]Part-II'!P13</f>
        <v>-412.64176</v>
      </c>
      <c r="X11" s="250"/>
      <c r="Y11" s="250"/>
      <c r="Z11" s="250"/>
      <c r="AA11" s="250"/>
      <c r="AB11" s="250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</row>
    <row r="12" spans="1:28" s="237" customFormat="1" ht="30.75" customHeight="1">
      <c r="A12" s="234">
        <v>2</v>
      </c>
      <c r="B12" s="234" t="s">
        <v>23</v>
      </c>
      <c r="C12" s="235">
        <v>44.29831999999999</v>
      </c>
      <c r="D12" s="234"/>
      <c r="E12" s="234"/>
      <c r="F12" s="235">
        <v>200.975</v>
      </c>
      <c r="G12" s="234"/>
      <c r="H12" s="235"/>
      <c r="I12" s="235">
        <f aca="true" t="shared" si="1" ref="I12:I23">SUM(C12:H12)</f>
        <v>245.27331999999998</v>
      </c>
      <c r="J12" s="235">
        <v>129.475</v>
      </c>
      <c r="K12" s="235">
        <v>107.32088</v>
      </c>
      <c r="L12" s="235">
        <v>4.86688</v>
      </c>
      <c r="M12" s="235">
        <v>31.22341</v>
      </c>
      <c r="N12" s="235">
        <v>1.38985</v>
      </c>
      <c r="O12" s="235">
        <v>0.6947</v>
      </c>
      <c r="P12" s="235">
        <f>SUM(K12:O12)</f>
        <v>145.49572</v>
      </c>
      <c r="Q12" s="301">
        <f aca="true" t="shared" si="2" ref="Q12:Q25">I12-P12</f>
        <v>99.77759999999998</v>
      </c>
      <c r="R12" s="302" t="e">
        <f>#REF!/'Part-I'!P14</f>
        <v>#REF!</v>
      </c>
      <c r="S12" s="302">
        <v>304.41071</v>
      </c>
      <c r="T12" s="302">
        <f aca="true" t="shared" si="3" ref="T12:T23">P12-S12</f>
        <v>-158.91499</v>
      </c>
      <c r="U12" s="303">
        <v>36.857749999999996</v>
      </c>
      <c r="V12" s="304"/>
      <c r="W12" s="305">
        <f>P12-'[1]Part-II'!P14</f>
        <v>-453.2422399999999</v>
      </c>
      <c r="X12" s="251"/>
      <c r="Y12" s="251"/>
      <c r="Z12" s="251"/>
      <c r="AA12" s="251"/>
      <c r="AB12" s="251"/>
    </row>
    <row r="13" spans="1:28" s="237" customFormat="1" ht="30.75" customHeight="1">
      <c r="A13" s="234">
        <v>3</v>
      </c>
      <c r="B13" s="234" t="s">
        <v>24</v>
      </c>
      <c r="C13" s="234">
        <v>106.74732510000013</v>
      </c>
      <c r="D13" s="234"/>
      <c r="E13" s="234"/>
      <c r="F13" s="235">
        <v>190.82</v>
      </c>
      <c r="G13" s="234"/>
      <c r="H13" s="235"/>
      <c r="I13" s="235">
        <f t="shared" si="1"/>
        <v>297.5673251000001</v>
      </c>
      <c r="J13" s="235">
        <v>221.8524</v>
      </c>
      <c r="K13" s="306">
        <v>27.29885</v>
      </c>
      <c r="L13" s="306">
        <v>0.96525</v>
      </c>
      <c r="M13" s="306">
        <v>1.5</v>
      </c>
      <c r="N13" s="306">
        <v>0.164</v>
      </c>
      <c r="O13" s="306">
        <v>0.1629</v>
      </c>
      <c r="P13" s="235">
        <f>SUM(K13:O13)</f>
        <v>30.091000000000005</v>
      </c>
      <c r="Q13" s="238">
        <f t="shared" si="2"/>
        <v>267.4763251000001</v>
      </c>
      <c r="R13" s="239" t="e">
        <f>#REF!/'Part-I'!P15</f>
        <v>#REF!</v>
      </c>
      <c r="S13" s="239">
        <v>959.12689</v>
      </c>
      <c r="T13" s="239">
        <f t="shared" si="3"/>
        <v>-929.03589</v>
      </c>
      <c r="U13" s="240">
        <v>166.16731999999996</v>
      </c>
      <c r="V13" s="241"/>
      <c r="W13" s="248">
        <f>P13-'[1]Part-II'!P15</f>
        <v>-819.35561</v>
      </c>
      <c r="X13" s="251"/>
      <c r="Y13" s="251"/>
      <c r="Z13" s="251"/>
      <c r="AA13" s="251"/>
      <c r="AB13" s="251"/>
    </row>
    <row r="14" spans="1:28" s="247" customFormat="1" ht="30.75" customHeight="1">
      <c r="A14" s="234">
        <v>4</v>
      </c>
      <c r="B14" s="234" t="s">
        <v>25</v>
      </c>
      <c r="C14" s="235">
        <v>42.23099999999977</v>
      </c>
      <c r="D14" s="234"/>
      <c r="E14" s="234"/>
      <c r="F14" s="235">
        <v>375.55</v>
      </c>
      <c r="G14" s="234"/>
      <c r="H14" s="235"/>
      <c r="I14" s="235">
        <f t="shared" si="1"/>
        <v>417.7809999999998</v>
      </c>
      <c r="J14" s="235">
        <v>158.9875</v>
      </c>
      <c r="K14" s="235">
        <v>0</v>
      </c>
      <c r="L14" s="235">
        <v>0.0741</v>
      </c>
      <c r="M14" s="235">
        <v>0.2794</v>
      </c>
      <c r="N14" s="235">
        <v>1.92242</v>
      </c>
      <c r="O14" s="235">
        <v>0.05282</v>
      </c>
      <c r="P14" s="235">
        <f aca="true" t="shared" si="4" ref="P14:P25">SUM(K14:O14)</f>
        <v>2.3287400000000003</v>
      </c>
      <c r="Q14" s="243">
        <f t="shared" si="2"/>
        <v>415.4522599999998</v>
      </c>
      <c r="R14" s="244" t="e">
        <f>#REF!/'Part-I'!#REF!</f>
        <v>#REF!</v>
      </c>
      <c r="S14" s="244">
        <v>292.43390999999997</v>
      </c>
      <c r="T14" s="244">
        <f t="shared" si="3"/>
        <v>-290.10517</v>
      </c>
      <c r="U14" s="245">
        <v>44.84509000000001</v>
      </c>
      <c r="V14" s="246"/>
      <c r="W14" s="249">
        <f>P14-'[1]Part-II'!P16</f>
        <v>-317.77867000000003</v>
      </c>
      <c r="X14" s="252"/>
      <c r="Y14" s="252"/>
      <c r="Z14" s="252"/>
      <c r="AA14" s="252"/>
      <c r="AB14" s="252"/>
    </row>
    <row r="15" spans="1:28" s="237" customFormat="1" ht="30.75" customHeight="1">
      <c r="A15" s="234">
        <v>5</v>
      </c>
      <c r="B15" s="234" t="s">
        <v>26</v>
      </c>
      <c r="C15" s="234">
        <v>53.13562999999999</v>
      </c>
      <c r="D15" s="234"/>
      <c r="E15" s="234"/>
      <c r="F15" s="235">
        <v>157.325</v>
      </c>
      <c r="G15" s="234"/>
      <c r="H15" s="235"/>
      <c r="I15" s="235">
        <f t="shared" si="1"/>
        <v>210.46062999999998</v>
      </c>
      <c r="J15" s="235">
        <v>142.325</v>
      </c>
      <c r="K15" s="235">
        <v>45.6872</v>
      </c>
      <c r="L15" s="235">
        <v>5.02095</v>
      </c>
      <c r="M15" s="235">
        <v>20.10328</v>
      </c>
      <c r="N15" s="235">
        <v>2.8978699999999997</v>
      </c>
      <c r="O15" s="235">
        <v>0.33710000000000007</v>
      </c>
      <c r="P15" s="235">
        <f>SUM(K15:O15)</f>
        <v>74.0464</v>
      </c>
      <c r="Q15" s="238">
        <f t="shared" si="2"/>
        <v>136.41422999999998</v>
      </c>
      <c r="R15" s="239" t="e">
        <f>#REF!/'Part-I'!P17</f>
        <v>#REF!</v>
      </c>
      <c r="S15" s="239">
        <v>214.06911</v>
      </c>
      <c r="T15" s="239">
        <f t="shared" si="3"/>
        <v>-140.02271</v>
      </c>
      <c r="U15" s="240">
        <v>90.28120000000001</v>
      </c>
      <c r="V15" s="241">
        <v>4.31379</v>
      </c>
      <c r="W15" s="248">
        <f>P15-'[1]Part-II'!P17</f>
        <v>-517.43307</v>
      </c>
      <c r="X15" s="251"/>
      <c r="Y15" s="251"/>
      <c r="Z15" s="251"/>
      <c r="AA15" s="251"/>
      <c r="AB15" s="251"/>
    </row>
    <row r="16" spans="1:28" s="237" customFormat="1" ht="30.75" customHeight="1">
      <c r="A16" s="234">
        <v>6</v>
      </c>
      <c r="B16" s="234" t="s">
        <v>27</v>
      </c>
      <c r="C16" s="235">
        <v>39.36496400000033</v>
      </c>
      <c r="D16" s="234"/>
      <c r="E16" s="234"/>
      <c r="F16" s="235">
        <v>263.9</v>
      </c>
      <c r="G16" s="234"/>
      <c r="H16" s="235"/>
      <c r="I16" s="235">
        <f t="shared" si="1"/>
        <v>303.2649640000003</v>
      </c>
      <c r="J16" s="235">
        <v>234.5125</v>
      </c>
      <c r="K16" s="235">
        <v>8.9271</v>
      </c>
      <c r="L16" s="235">
        <v>1.0881</v>
      </c>
      <c r="M16" s="235">
        <v>7.36119</v>
      </c>
      <c r="N16" s="235">
        <v>0.4012</v>
      </c>
      <c r="O16" s="235">
        <v>0.35466000000000003</v>
      </c>
      <c r="P16" s="235">
        <f t="shared" si="4"/>
        <v>18.13225</v>
      </c>
      <c r="Q16" s="238">
        <f t="shared" si="2"/>
        <v>285.1327140000003</v>
      </c>
      <c r="R16" s="239" t="e">
        <f>#REF!/'Part-I'!P18</f>
        <v>#REF!</v>
      </c>
      <c r="S16" s="239">
        <v>530.32122</v>
      </c>
      <c r="T16" s="239">
        <f t="shared" si="3"/>
        <v>-512.18897</v>
      </c>
      <c r="U16" s="240">
        <v>81.51</v>
      </c>
      <c r="V16" s="241"/>
      <c r="W16" s="248">
        <f>P16-'[1]Part-II'!P18</f>
        <v>-614.26629</v>
      </c>
      <c r="X16" s="251"/>
      <c r="Y16" s="251"/>
      <c r="Z16" s="251"/>
      <c r="AA16" s="251"/>
      <c r="AB16" s="251"/>
    </row>
    <row r="17" spans="1:28" s="247" customFormat="1" ht="30.75" customHeight="1">
      <c r="A17" s="234">
        <v>7</v>
      </c>
      <c r="B17" s="234" t="s">
        <v>129</v>
      </c>
      <c r="C17" s="234">
        <v>8.269289999999955</v>
      </c>
      <c r="D17" s="234"/>
      <c r="E17" s="234"/>
      <c r="F17" s="235">
        <v>82.215</v>
      </c>
      <c r="G17" s="234"/>
      <c r="H17" s="235"/>
      <c r="I17" s="235">
        <f t="shared" si="1"/>
        <v>90.48428999999996</v>
      </c>
      <c r="J17" s="235">
        <v>155.7</v>
      </c>
      <c r="K17" s="235">
        <v>0</v>
      </c>
      <c r="L17" s="235">
        <v>0.11424</v>
      </c>
      <c r="M17" s="235">
        <v>0.08</v>
      </c>
      <c r="N17" s="235">
        <v>0</v>
      </c>
      <c r="O17" s="235">
        <v>0.1484</v>
      </c>
      <c r="P17" s="307">
        <f t="shared" si="4"/>
        <v>0.34264</v>
      </c>
      <c r="Q17" s="243">
        <f t="shared" si="2"/>
        <v>90.14164999999996</v>
      </c>
      <c r="R17" s="244" t="e">
        <f>K17/'Part-I'!P19</f>
        <v>#DIV/0!</v>
      </c>
      <c r="S17" s="244">
        <v>325.64736</v>
      </c>
      <c r="T17" s="244">
        <f t="shared" si="3"/>
        <v>-325.30472</v>
      </c>
      <c r="U17" s="245">
        <v>84.90853</v>
      </c>
      <c r="V17" s="246"/>
      <c r="W17" s="249">
        <f>P17-'[1]Part-II'!P19</f>
        <v>-542.6729200000001</v>
      </c>
      <c r="X17" s="252"/>
      <c r="Y17" s="252"/>
      <c r="Z17" s="252"/>
      <c r="AA17" s="252"/>
      <c r="AB17" s="252"/>
    </row>
    <row r="18" spans="1:28" s="237" customFormat="1" ht="30.75" customHeight="1">
      <c r="A18" s="234">
        <v>8</v>
      </c>
      <c r="B18" s="234" t="s">
        <v>29</v>
      </c>
      <c r="C18" s="235">
        <v>92.77030000000013</v>
      </c>
      <c r="D18" s="234"/>
      <c r="E18" s="234"/>
      <c r="F18" s="235">
        <v>30.45</v>
      </c>
      <c r="G18" s="234"/>
      <c r="H18" s="235"/>
      <c r="I18" s="235">
        <f t="shared" si="1"/>
        <v>123.22030000000014</v>
      </c>
      <c r="J18" s="235">
        <v>119.2875</v>
      </c>
      <c r="K18" s="235">
        <v>12.932399999999998</v>
      </c>
      <c r="L18" s="235">
        <v>0.10725</v>
      </c>
      <c r="M18" s="235">
        <v>0.85742</v>
      </c>
      <c r="N18" s="235">
        <v>2.1156</v>
      </c>
      <c r="O18" s="235">
        <v>0.27836</v>
      </c>
      <c r="P18" s="235">
        <f t="shared" si="4"/>
        <v>16.291029999999996</v>
      </c>
      <c r="Q18" s="238">
        <f t="shared" si="2"/>
        <v>106.92927000000014</v>
      </c>
      <c r="R18" s="239">
        <f>K18/'Part-I'!P20</f>
        <v>104.1675392670157</v>
      </c>
      <c r="S18" s="239">
        <v>367.82944</v>
      </c>
      <c r="T18" s="239">
        <f t="shared" si="3"/>
        <v>-351.53841</v>
      </c>
      <c r="U18" s="240">
        <v>95.95</v>
      </c>
      <c r="V18" s="241"/>
      <c r="W18" s="248">
        <f>P18-'[1]Part-II'!P20</f>
        <v>-384.4948700000001</v>
      </c>
      <c r="X18" s="251"/>
      <c r="Y18" s="251"/>
      <c r="Z18" s="251"/>
      <c r="AA18" s="251"/>
      <c r="AB18" s="251"/>
    </row>
    <row r="19" spans="1:28" s="316" customFormat="1" ht="30.75" customHeight="1">
      <c r="A19" s="308">
        <v>9</v>
      </c>
      <c r="B19" s="308" t="s">
        <v>30</v>
      </c>
      <c r="C19" s="309">
        <v>18.307050000000118</v>
      </c>
      <c r="D19" s="308"/>
      <c r="E19" s="308"/>
      <c r="F19" s="235">
        <v>84.245</v>
      </c>
      <c r="G19" s="308"/>
      <c r="H19" s="235"/>
      <c r="I19" s="309">
        <f t="shared" si="1"/>
        <v>102.55205000000012</v>
      </c>
      <c r="J19" s="309">
        <v>56.4625</v>
      </c>
      <c r="K19" s="235">
        <v>0</v>
      </c>
      <c r="L19" s="235">
        <v>1.5970499999999999</v>
      </c>
      <c r="M19" s="235">
        <v>0.1</v>
      </c>
      <c r="N19" s="235">
        <v>0.24119999999999997</v>
      </c>
      <c r="O19" s="235">
        <v>0.46186</v>
      </c>
      <c r="P19" s="235">
        <f t="shared" si="4"/>
        <v>2.40011</v>
      </c>
      <c r="Q19" s="310">
        <f t="shared" si="2"/>
        <v>100.15194000000012</v>
      </c>
      <c r="R19" s="311" t="e">
        <f>#REF!/'Part-I'!#REF!</f>
        <v>#REF!</v>
      </c>
      <c r="S19" s="311">
        <v>147.30015999999998</v>
      </c>
      <c r="T19" s="311">
        <f t="shared" si="3"/>
        <v>-144.90004999999996</v>
      </c>
      <c r="U19" s="312">
        <v>83.854181</v>
      </c>
      <c r="V19" s="313"/>
      <c r="W19" s="314">
        <f>P19-'[1]Part-II'!P21</f>
        <v>-220.97566</v>
      </c>
      <c r="X19" s="315"/>
      <c r="Y19" s="315"/>
      <c r="Z19" s="315"/>
      <c r="AA19" s="315"/>
      <c r="AB19" s="315"/>
    </row>
    <row r="20" spans="1:138" s="240" customFormat="1" ht="30.75" customHeight="1">
      <c r="A20" s="234">
        <v>10</v>
      </c>
      <c r="B20" s="234" t="s">
        <v>31</v>
      </c>
      <c r="C20" s="234">
        <v>152.73446999999987</v>
      </c>
      <c r="D20" s="234"/>
      <c r="E20" s="234"/>
      <c r="F20" s="235">
        <v>218.225</v>
      </c>
      <c r="G20" s="234"/>
      <c r="H20" s="235"/>
      <c r="I20" s="235">
        <f t="shared" si="1"/>
        <v>370.9594699999999</v>
      </c>
      <c r="J20" s="235">
        <v>199.2663416</v>
      </c>
      <c r="K20" s="235">
        <v>0</v>
      </c>
      <c r="L20" s="235">
        <v>0</v>
      </c>
      <c r="M20" s="235">
        <v>1.74952</v>
      </c>
      <c r="N20" s="235">
        <v>0.26497</v>
      </c>
      <c r="O20" s="235">
        <v>0.15199000000000001</v>
      </c>
      <c r="P20" s="307">
        <f t="shared" si="4"/>
        <v>2.16648</v>
      </c>
      <c r="Q20" s="238">
        <f t="shared" si="2"/>
        <v>368.7929899999999</v>
      </c>
      <c r="R20" s="239">
        <f>K20/'Part-I'!P22</f>
        <v>0</v>
      </c>
      <c r="S20" s="239">
        <v>266.27575</v>
      </c>
      <c r="T20" s="239">
        <f t="shared" si="3"/>
        <v>-264.10927000000004</v>
      </c>
      <c r="U20" s="240">
        <v>80.17361999999999</v>
      </c>
      <c r="V20" s="241"/>
      <c r="W20" s="248">
        <f>P20-'[1]Part-II'!P22</f>
        <v>-552.56775</v>
      </c>
      <c r="X20" s="251"/>
      <c r="Y20" s="251"/>
      <c r="Z20" s="251"/>
      <c r="AA20" s="251"/>
      <c r="AB20" s="251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</row>
    <row r="21" spans="1:28" s="247" customFormat="1" ht="30.75" customHeight="1">
      <c r="A21" s="317">
        <v>11</v>
      </c>
      <c r="B21" s="317" t="s">
        <v>32</v>
      </c>
      <c r="C21" s="318">
        <v>23.430939999999964</v>
      </c>
      <c r="D21" s="317"/>
      <c r="E21" s="317"/>
      <c r="F21" s="235">
        <v>85.26</v>
      </c>
      <c r="G21" s="317"/>
      <c r="H21" s="318"/>
      <c r="I21" s="318">
        <f t="shared" si="1"/>
        <v>108.69093999999997</v>
      </c>
      <c r="J21" s="318">
        <v>61.8375</v>
      </c>
      <c r="K21" s="235">
        <v>16.6036</v>
      </c>
      <c r="L21" s="235">
        <v>1.01245</v>
      </c>
      <c r="M21" s="235">
        <v>4.86216</v>
      </c>
      <c r="N21" s="235">
        <v>0.39898</v>
      </c>
      <c r="O21" s="235">
        <v>0.07541</v>
      </c>
      <c r="P21" s="235">
        <f t="shared" si="4"/>
        <v>22.952600000000004</v>
      </c>
      <c r="Q21" s="319">
        <f t="shared" si="2"/>
        <v>85.73833999999997</v>
      </c>
      <c r="R21" s="320" t="e">
        <f>#REF!/'Part-I'!P23</f>
        <v>#REF!</v>
      </c>
      <c r="S21" s="320">
        <v>73.37846</v>
      </c>
      <c r="T21" s="320">
        <f t="shared" si="3"/>
        <v>-50.42586</v>
      </c>
      <c r="U21" s="321">
        <v>29.66637</v>
      </c>
      <c r="V21" s="322"/>
      <c r="W21" s="323">
        <f>P21-'[1]Part-II'!P23</f>
        <v>-236.90326</v>
      </c>
      <c r="X21" s="252"/>
      <c r="Y21" s="252"/>
      <c r="Z21" s="252"/>
      <c r="AA21" s="252"/>
      <c r="AB21" s="252"/>
    </row>
    <row r="22" spans="1:28" s="237" customFormat="1" ht="30.75" customHeight="1">
      <c r="A22" s="234">
        <v>12</v>
      </c>
      <c r="B22" s="234" t="s">
        <v>33</v>
      </c>
      <c r="C22" s="234">
        <v>-4.6747400000000425</v>
      </c>
      <c r="D22" s="234"/>
      <c r="E22" s="234"/>
      <c r="F22" s="235">
        <v>138.04</v>
      </c>
      <c r="G22" s="234"/>
      <c r="H22" s="235"/>
      <c r="I22" s="235">
        <f t="shared" si="1"/>
        <v>133.36525999999995</v>
      </c>
      <c r="J22" s="235">
        <v>74.35</v>
      </c>
      <c r="K22" s="235">
        <v>0</v>
      </c>
      <c r="L22" s="235">
        <v>0.33345</v>
      </c>
      <c r="M22" s="235">
        <v>2.73912</v>
      </c>
      <c r="N22" s="235">
        <v>0.08816</v>
      </c>
      <c r="O22" s="235">
        <v>0.17062999999999998</v>
      </c>
      <c r="P22" s="235">
        <f t="shared" si="4"/>
        <v>3.33136</v>
      </c>
      <c r="Q22" s="238">
        <f t="shared" si="2"/>
        <v>130.03389999999996</v>
      </c>
      <c r="R22" s="239" t="e">
        <f>#REF!/'Part-I'!P24</f>
        <v>#REF!</v>
      </c>
      <c r="S22" s="239">
        <v>158.22349</v>
      </c>
      <c r="T22" s="239">
        <f t="shared" si="3"/>
        <v>-154.89213</v>
      </c>
      <c r="U22" s="240">
        <v>52.48554</v>
      </c>
      <c r="V22" s="241"/>
      <c r="W22" s="248">
        <f>P22-'[1]Part-II'!P24</f>
        <v>-220.84388</v>
      </c>
      <c r="X22" s="251"/>
      <c r="Y22" s="251"/>
      <c r="Z22" s="251"/>
      <c r="AA22" s="251"/>
      <c r="AB22" s="251"/>
    </row>
    <row r="23" spans="1:28" s="237" customFormat="1" ht="30.75" customHeight="1">
      <c r="A23" s="234">
        <v>13</v>
      </c>
      <c r="B23" s="234" t="s">
        <v>34</v>
      </c>
      <c r="C23" s="235">
        <v>76.58267999999998</v>
      </c>
      <c r="D23" s="234"/>
      <c r="E23" s="234"/>
      <c r="F23" s="235">
        <v>204.015</v>
      </c>
      <c r="G23" s="234"/>
      <c r="H23" s="235"/>
      <c r="I23" s="235">
        <f t="shared" si="1"/>
        <v>280.59767999999997</v>
      </c>
      <c r="J23" s="235">
        <v>74.2875</v>
      </c>
      <c r="K23" s="242">
        <v>26.170859999999998</v>
      </c>
      <c r="L23" s="242">
        <v>1.3793</v>
      </c>
      <c r="M23" s="242">
        <v>0.13765</v>
      </c>
      <c r="N23" s="242">
        <v>3.09133</v>
      </c>
      <c r="O23" s="242">
        <v>0.37589</v>
      </c>
      <c r="P23" s="235">
        <f t="shared" si="4"/>
        <v>31.155029999999996</v>
      </c>
      <c r="Q23" s="243">
        <f t="shared" si="2"/>
        <v>249.44264999999996</v>
      </c>
      <c r="R23" s="244" t="e">
        <f>#REF!/'Part-I'!P25</f>
        <v>#REF!</v>
      </c>
      <c r="S23" s="244">
        <v>198.21515</v>
      </c>
      <c r="T23" s="244">
        <f t="shared" si="3"/>
        <v>-167.06011999999998</v>
      </c>
      <c r="U23" s="240">
        <v>61.02503</v>
      </c>
      <c r="V23" s="241"/>
      <c r="W23" s="248">
        <f>P23-'[1]Part-II'!P25</f>
        <v>-392.02786499999996</v>
      </c>
      <c r="X23" s="251"/>
      <c r="Y23" s="251"/>
      <c r="Z23" s="251"/>
      <c r="AA23" s="251"/>
      <c r="AB23" s="251"/>
    </row>
    <row r="24" spans="1:28" s="330" customFormat="1" ht="30.75" customHeight="1">
      <c r="A24" s="231"/>
      <c r="B24" s="231" t="s">
        <v>5</v>
      </c>
      <c r="C24" s="232">
        <f aca="true" t="shared" si="5" ref="C24:H24">SUM(C11:C23)</f>
        <v>628.6760991000001</v>
      </c>
      <c r="D24" s="231">
        <f t="shared" si="5"/>
        <v>0</v>
      </c>
      <c r="E24" s="231">
        <f t="shared" si="5"/>
        <v>0</v>
      </c>
      <c r="F24" s="294">
        <f>SUM(F11:F23)</f>
        <v>2162.97</v>
      </c>
      <c r="G24" s="231"/>
      <c r="H24" s="232">
        <f t="shared" si="5"/>
        <v>0</v>
      </c>
      <c r="I24" s="232">
        <f aca="true" t="shared" si="6" ref="I24:U24">SUM(I11:I23)</f>
        <v>2791.6460991</v>
      </c>
      <c r="J24" s="232">
        <f t="shared" si="6"/>
        <v>1700.5387416</v>
      </c>
      <c r="K24" s="232">
        <f>SUM(K11:K23)</f>
        <v>244.94089</v>
      </c>
      <c r="L24" s="232">
        <f>SUM(L11:L23)</f>
        <v>16.61102</v>
      </c>
      <c r="M24" s="232">
        <f>SUM(M11:M23)</f>
        <v>71.05145</v>
      </c>
      <c r="N24" s="232">
        <f>SUM(N11:N23)</f>
        <v>13.036079999999998</v>
      </c>
      <c r="O24" s="232">
        <f>SUM(O11:O23)</f>
        <v>3.3538200000000007</v>
      </c>
      <c r="P24" s="232">
        <f t="shared" si="6"/>
        <v>348.99326</v>
      </c>
      <c r="Q24" s="324">
        <f t="shared" si="6"/>
        <v>2442.6528391</v>
      </c>
      <c r="R24" s="324" t="e">
        <f t="shared" si="6"/>
        <v>#REF!</v>
      </c>
      <c r="S24" s="324">
        <f t="shared" si="6"/>
        <v>4111.635285999999</v>
      </c>
      <c r="T24" s="324">
        <f t="shared" si="6"/>
        <v>-3762.642026</v>
      </c>
      <c r="U24" s="324">
        <f t="shared" si="6"/>
        <v>969.5746310000002</v>
      </c>
      <c r="V24" s="325"/>
      <c r="W24" s="326">
        <f>P24-'[1]Part-II'!P26</f>
        <v>-5685.203844999998</v>
      </c>
      <c r="X24" s="327"/>
      <c r="Y24" s="327"/>
      <c r="Z24" s="327"/>
      <c r="AA24" s="327"/>
      <c r="AB24" s="327"/>
    </row>
    <row r="25" spans="1:23" s="237" customFormat="1" ht="30.75" customHeight="1">
      <c r="A25" s="234">
        <v>1</v>
      </c>
      <c r="B25" s="234" t="s">
        <v>46</v>
      </c>
      <c r="C25" s="234">
        <f>424.21-207.6</f>
        <v>216.60999999999999</v>
      </c>
      <c r="D25" s="234"/>
      <c r="E25" s="234"/>
      <c r="F25" s="307">
        <v>6.48727</v>
      </c>
      <c r="G25" s="234"/>
      <c r="H25" s="235"/>
      <c r="I25" s="235">
        <f>SUM(C25:H25)</f>
        <v>223.09726999999998</v>
      </c>
      <c r="J25" s="235"/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f t="shared" si="4"/>
        <v>0</v>
      </c>
      <c r="Q25" s="243">
        <f t="shared" si="2"/>
        <v>223.09726999999998</v>
      </c>
      <c r="R25" s="239"/>
      <c r="S25" s="239">
        <v>83.25</v>
      </c>
      <c r="T25" s="239"/>
      <c r="U25" s="239"/>
      <c r="V25" s="240"/>
      <c r="W25" s="331"/>
    </row>
    <row r="26" spans="1:23" s="237" customFormat="1" ht="30.75" customHeight="1">
      <c r="A26" s="234">
        <v>2</v>
      </c>
      <c r="B26" s="234" t="s">
        <v>99</v>
      </c>
      <c r="C26" s="235">
        <v>670.31718</v>
      </c>
      <c r="D26" s="234"/>
      <c r="E26" s="234"/>
      <c r="F26" s="235">
        <v>2500</v>
      </c>
      <c r="G26" s="235">
        <v>0</v>
      </c>
      <c r="H26" s="235"/>
      <c r="I26" s="307">
        <f>SUM(C26:H26)</f>
        <v>3170.31718</v>
      </c>
      <c r="J26" s="235"/>
      <c r="K26" s="235"/>
      <c r="L26" s="235"/>
      <c r="M26" s="235"/>
      <c r="N26" s="235">
        <v>2.77</v>
      </c>
      <c r="O26" s="235">
        <v>0.12</v>
      </c>
      <c r="P26" s="235">
        <f>N26+O26</f>
        <v>2.89</v>
      </c>
      <c r="Q26" s="238"/>
      <c r="R26" s="239"/>
      <c r="S26" s="239">
        <v>29.33462</v>
      </c>
      <c r="T26" s="239"/>
      <c r="U26" s="239"/>
      <c r="V26" s="240"/>
      <c r="W26" s="331"/>
    </row>
    <row r="27" spans="1:23" s="247" customFormat="1" ht="30.75" customHeight="1">
      <c r="A27" s="234"/>
      <c r="B27" s="234" t="s">
        <v>5</v>
      </c>
      <c r="C27" s="234">
        <f>SUM(C25:C26)</f>
        <v>886.92718</v>
      </c>
      <c r="D27" s="234">
        <f aca="true" t="shared" si="7" ref="D27:O27">SUM(D25:D26)</f>
        <v>0</v>
      </c>
      <c r="E27" s="234">
        <f>SUM(E25:E26)</f>
        <v>0</v>
      </c>
      <c r="F27" s="235">
        <f>F26</f>
        <v>2500</v>
      </c>
      <c r="G27" s="235">
        <f>SUM(G25:G26)</f>
        <v>0</v>
      </c>
      <c r="H27" s="235">
        <f>SUM(H26:H26)</f>
        <v>0</v>
      </c>
      <c r="I27" s="235">
        <f>SUM(I25:I26)</f>
        <v>3393.41445</v>
      </c>
      <c r="J27" s="235"/>
      <c r="K27" s="235">
        <f t="shared" si="7"/>
        <v>0</v>
      </c>
      <c r="L27" s="235">
        <f t="shared" si="7"/>
        <v>0</v>
      </c>
      <c r="M27" s="235">
        <f t="shared" si="7"/>
        <v>0</v>
      </c>
      <c r="N27" s="235">
        <f t="shared" si="7"/>
        <v>2.77</v>
      </c>
      <c r="O27" s="235">
        <f t="shared" si="7"/>
        <v>0.12</v>
      </c>
      <c r="P27" s="235">
        <f>SUM(K27:O27)</f>
        <v>2.89</v>
      </c>
      <c r="Q27" s="243"/>
      <c r="R27" s="244"/>
      <c r="S27" s="243">
        <f>SUM(N27:R27)</f>
        <v>5.78</v>
      </c>
      <c r="T27" s="244"/>
      <c r="U27" s="244"/>
      <c r="V27" s="245"/>
      <c r="W27" s="332"/>
    </row>
    <row r="28" spans="1:23" s="330" customFormat="1" ht="30.75" customHeight="1">
      <c r="A28" s="231"/>
      <c r="B28" s="342" t="s">
        <v>47</v>
      </c>
      <c r="C28" s="342">
        <f aca="true" t="shared" si="8" ref="C28:O28">C24+C27</f>
        <v>1515.6032791000002</v>
      </c>
      <c r="D28" s="342">
        <f t="shared" si="8"/>
        <v>0</v>
      </c>
      <c r="E28" s="342">
        <f>E27</f>
        <v>0</v>
      </c>
      <c r="F28" s="343">
        <f>F27</f>
        <v>2500</v>
      </c>
      <c r="G28" s="343">
        <f>G24+G27</f>
        <v>0</v>
      </c>
      <c r="H28" s="343">
        <f t="shared" si="8"/>
        <v>0</v>
      </c>
      <c r="I28" s="343">
        <f>SUM(C28:H28)</f>
        <v>4015.6032791000002</v>
      </c>
      <c r="J28" s="343">
        <f>J24</f>
        <v>1700.5387416</v>
      </c>
      <c r="K28" s="232">
        <f t="shared" si="8"/>
        <v>244.94089</v>
      </c>
      <c r="L28" s="232">
        <f t="shared" si="8"/>
        <v>16.61102</v>
      </c>
      <c r="M28" s="232">
        <f t="shared" si="8"/>
        <v>71.05145</v>
      </c>
      <c r="N28" s="232">
        <f t="shared" si="8"/>
        <v>15.806079999999998</v>
      </c>
      <c r="O28" s="232">
        <f t="shared" si="8"/>
        <v>3.473820000000001</v>
      </c>
      <c r="P28" s="232">
        <f>P24+P27</f>
        <v>351.88326</v>
      </c>
      <c r="Q28" s="329">
        <f>I28-P28</f>
        <v>3663.7200191</v>
      </c>
      <c r="R28" s="333">
        <v>5238.43376</v>
      </c>
      <c r="S28" s="328">
        <f>S24+S27</f>
        <v>4117.415285999999</v>
      </c>
      <c r="T28" s="333"/>
      <c r="U28" s="329">
        <f>P28-R28</f>
        <v>-4886.5505</v>
      </c>
      <c r="V28" s="334"/>
      <c r="W28" s="335"/>
    </row>
    <row r="29" spans="1:138" s="3" customFormat="1" ht="33" customHeight="1">
      <c r="A29" s="183"/>
      <c r="B29" s="415"/>
      <c r="C29" s="415"/>
      <c r="D29" s="415"/>
      <c r="E29" s="415"/>
      <c r="F29" s="415"/>
      <c r="G29" s="415"/>
      <c r="H29" s="415"/>
      <c r="I29" s="415"/>
      <c r="J29" s="415"/>
      <c r="K29" s="184"/>
      <c r="L29" s="185"/>
      <c r="M29" s="184"/>
      <c r="N29" s="184"/>
      <c r="O29" s="185"/>
      <c r="P29" s="186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</row>
    <row r="30" spans="1:138" s="3" customFormat="1" ht="41.25" customHeight="1">
      <c r="A30" s="183"/>
      <c r="B30" s="415"/>
      <c r="C30" s="415"/>
      <c r="D30" s="415"/>
      <c r="E30" s="415"/>
      <c r="F30" s="415"/>
      <c r="G30" s="415"/>
      <c r="H30" s="415"/>
      <c r="I30" s="415"/>
      <c r="J30" s="415"/>
      <c r="K30" s="206"/>
      <c r="L30" s="206"/>
      <c r="M30" s="181"/>
      <c r="N30" s="181" t="s">
        <v>137</v>
      </c>
      <c r="O30" s="181"/>
      <c r="P30" s="226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</row>
    <row r="31" spans="1:138" s="3" customFormat="1" ht="27" customHeight="1">
      <c r="A31" s="127"/>
      <c r="B31" s="415"/>
      <c r="C31" s="415"/>
      <c r="D31" s="415"/>
      <c r="E31" s="415"/>
      <c r="F31" s="415"/>
      <c r="G31" s="415"/>
      <c r="H31" s="415"/>
      <c r="I31" s="415"/>
      <c r="J31" s="415"/>
      <c r="K31" s="190"/>
      <c r="L31" s="181"/>
      <c r="M31" s="187"/>
      <c r="N31" s="188" t="s">
        <v>124</v>
      </c>
      <c r="O31" s="187"/>
      <c r="P31" s="18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</row>
    <row r="32" spans="1:138" s="3" customFormat="1" ht="22.5" customHeight="1">
      <c r="A32" s="127"/>
      <c r="B32" s="415"/>
      <c r="C32" s="415"/>
      <c r="D32" s="415"/>
      <c r="E32" s="415"/>
      <c r="F32" s="415"/>
      <c r="G32" s="415"/>
      <c r="H32" s="415"/>
      <c r="I32" s="415"/>
      <c r="J32" s="415"/>
      <c r="K32" s="190"/>
      <c r="L32" s="181"/>
      <c r="M32" s="181"/>
      <c r="N32" s="188" t="s">
        <v>106</v>
      </c>
      <c r="O32" s="181"/>
      <c r="P32" s="189"/>
      <c r="Q32" s="131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</row>
    <row r="33" spans="1:138" s="3" customFormat="1" ht="25.5" customHeight="1">
      <c r="A33" s="127"/>
      <c r="B33" s="415"/>
      <c r="C33" s="415"/>
      <c r="D33" s="415"/>
      <c r="E33" s="415"/>
      <c r="F33" s="415"/>
      <c r="G33" s="415"/>
      <c r="H33" s="415"/>
      <c r="I33" s="415"/>
      <c r="J33" s="415"/>
      <c r="K33" s="181"/>
      <c r="L33" s="181"/>
      <c r="M33" s="191"/>
      <c r="N33" s="192" t="s">
        <v>125</v>
      </c>
      <c r="O33" s="90"/>
      <c r="P33" s="189"/>
      <c r="Q33" s="131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</row>
    <row r="34" spans="2:28" ht="16.5">
      <c r="B34" s="95"/>
      <c r="C34" s="96"/>
      <c r="D34" s="97"/>
      <c r="E34" s="98"/>
      <c r="F34" s="99"/>
      <c r="G34" s="99"/>
      <c r="H34" s="100"/>
      <c r="M34" s="94"/>
      <c r="N34" s="93" t="s">
        <v>108</v>
      </c>
      <c r="O34" s="90"/>
      <c r="P34" s="136" t="s">
        <v>143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2:28" ht="16.5">
      <c r="B35" s="95"/>
      <c r="C35" s="96"/>
      <c r="D35" s="97"/>
      <c r="E35" s="98"/>
      <c r="P35" s="136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</row>
    <row r="36" spans="2:28" ht="16.5">
      <c r="B36" s="95"/>
      <c r="C36" s="96"/>
      <c r="D36" s="97"/>
      <c r="E36" s="98"/>
      <c r="P36" s="136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</row>
    <row r="37" spans="2:28" ht="16.5">
      <c r="B37" s="95"/>
      <c r="C37" s="96"/>
      <c r="D37" s="97"/>
      <c r="E37" s="98"/>
      <c r="P37" s="136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</row>
    <row r="38" spans="2:28" ht="16.5">
      <c r="B38" s="95"/>
      <c r="C38" s="96"/>
      <c r="D38" s="97"/>
      <c r="E38" s="98"/>
      <c r="P38" s="136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</row>
    <row r="39" spans="2:28" ht="16.5">
      <c r="B39" s="95"/>
      <c r="C39" s="96"/>
      <c r="D39" s="97"/>
      <c r="E39" s="98"/>
      <c r="P39" s="136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</row>
    <row r="40" spans="2:28" ht="16.5">
      <c r="B40" s="95"/>
      <c r="C40" s="96"/>
      <c r="D40" s="97"/>
      <c r="E40" s="98"/>
      <c r="P40" s="97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2:5" ht="16.5">
      <c r="B41" s="95"/>
      <c r="C41" s="102"/>
      <c r="D41" s="97"/>
      <c r="E41" s="98"/>
    </row>
    <row r="42" spans="2:5" ht="16.5">
      <c r="B42" s="95"/>
      <c r="C42" s="96"/>
      <c r="D42" s="97"/>
      <c r="E42" s="98"/>
    </row>
    <row r="43" spans="2:5" ht="16.5">
      <c r="B43" s="95"/>
      <c r="C43" s="96"/>
      <c r="D43" s="97"/>
      <c r="E43" s="98"/>
    </row>
    <row r="44" spans="2:5" ht="16.5">
      <c r="B44" s="95"/>
      <c r="C44" s="96"/>
      <c r="D44" s="97"/>
      <c r="E44" s="98"/>
    </row>
    <row r="45" spans="2:5" ht="16.5">
      <c r="B45" s="95"/>
      <c r="C45" s="96"/>
      <c r="D45" s="97"/>
      <c r="E45" s="98"/>
    </row>
    <row r="46" spans="2:6" ht="16.5">
      <c r="B46" s="103"/>
      <c r="C46" s="104"/>
      <c r="D46" s="104"/>
      <c r="E46" s="105"/>
      <c r="F46" s="106"/>
    </row>
    <row r="47" spans="2:5" ht="16.5">
      <c r="B47" s="107"/>
      <c r="C47" s="97"/>
      <c r="D47" s="97"/>
      <c r="E47" s="98"/>
    </row>
    <row r="48" spans="2:5" ht="16.5">
      <c r="B48" s="107"/>
      <c r="C48" s="97"/>
      <c r="D48" s="97"/>
      <c r="E48" s="98"/>
    </row>
  </sheetData>
  <sheetProtection/>
  <mergeCells count="29">
    <mergeCell ref="V8:V10"/>
    <mergeCell ref="W8:W10"/>
    <mergeCell ref="R8:R10"/>
    <mergeCell ref="S8:S10"/>
    <mergeCell ref="T8:T10"/>
    <mergeCell ref="U8:U10"/>
    <mergeCell ref="Q8:Q10"/>
    <mergeCell ref="A7:A9"/>
    <mergeCell ref="I7:I9"/>
    <mergeCell ref="K7:P7"/>
    <mergeCell ref="J7:J9"/>
    <mergeCell ref="K8:K9"/>
    <mergeCell ref="L8:L9"/>
    <mergeCell ref="M8:M9"/>
    <mergeCell ref="P8:P9"/>
    <mergeCell ref="N8:O8"/>
    <mergeCell ref="A1:P1"/>
    <mergeCell ref="A3:P3"/>
    <mergeCell ref="A4:P4"/>
    <mergeCell ref="H7:H9"/>
    <mergeCell ref="F7:G7"/>
    <mergeCell ref="F8:F9"/>
    <mergeCell ref="G8:G9"/>
    <mergeCell ref="B29:J33"/>
    <mergeCell ref="E8:E9"/>
    <mergeCell ref="B7:B9"/>
    <mergeCell ref="C7:C9"/>
    <mergeCell ref="D8:D9"/>
    <mergeCell ref="D7:E7"/>
  </mergeCells>
  <printOptions horizontalCentered="1"/>
  <pageMargins left="0.25" right="0.25" top="0.75" bottom="0.75" header="0.3" footer="0.3"/>
  <pageSetup horizontalDpi="600" verticalDpi="600" orientation="landscape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M1">
      <selection activeCell="AT19" sqref="AT19"/>
    </sheetView>
  </sheetViews>
  <sheetFormatPr defaultColWidth="9.140625" defaultRowHeight="15"/>
  <cols>
    <col min="1" max="1" width="4.140625" style="10" customWidth="1"/>
    <col min="2" max="2" width="18.57421875" style="25" customWidth="1"/>
    <col min="3" max="4" width="7.57421875" style="10" customWidth="1"/>
    <col min="5" max="5" width="9.57421875" style="10" customWidth="1"/>
    <col min="6" max="6" width="7.57421875" style="10" customWidth="1"/>
    <col min="7" max="7" width="9.00390625" style="10" customWidth="1"/>
    <col min="8" max="8" width="12.8515625" style="10" customWidth="1"/>
    <col min="9" max="9" width="7.57421875" style="10" customWidth="1"/>
    <col min="10" max="10" width="8.8515625" style="10" customWidth="1"/>
    <col min="11" max="17" width="7.57421875" style="10" customWidth="1"/>
    <col min="18" max="18" width="10.00390625" style="10" customWidth="1"/>
    <col min="19" max="19" width="8.421875" style="10" customWidth="1"/>
    <col min="20" max="20" width="7.57421875" style="10" customWidth="1"/>
    <col min="21" max="26" width="8.00390625" style="10" customWidth="1"/>
    <col min="27" max="27" width="9.00390625" style="10" customWidth="1"/>
    <col min="28" max="29" width="8.00390625" style="10" customWidth="1"/>
    <col min="30" max="30" width="9.57421875" style="10" customWidth="1"/>
    <col min="31" max="38" width="8.00390625" style="10" customWidth="1"/>
    <col min="39" max="40" width="7.00390625" style="10" customWidth="1"/>
    <col min="41" max="41" width="7.57421875" style="10" customWidth="1"/>
    <col min="42" max="42" width="6.57421875" style="10" customWidth="1"/>
    <col min="43" max="43" width="6.7109375" style="10" customWidth="1"/>
    <col min="44" max="44" width="7.57421875" style="10" customWidth="1"/>
    <col min="45" max="45" width="7.7109375" style="10" customWidth="1"/>
    <col min="46" max="46" width="6.28125" style="10" customWidth="1"/>
    <col min="47" max="47" width="7.57421875" style="10" customWidth="1"/>
    <col min="48" max="48" width="8.28125" style="10" customWidth="1"/>
    <col min="49" max="49" width="6.421875" style="10" customWidth="1"/>
    <col min="50" max="50" width="7.57421875" style="10" customWidth="1"/>
    <col min="51" max="51" width="6.00390625" style="10" customWidth="1"/>
    <col min="52" max="52" width="6.28125" style="10" customWidth="1"/>
    <col min="53" max="53" width="7.57421875" style="10" customWidth="1"/>
    <col min="54" max="54" width="6.28125" style="10" customWidth="1"/>
    <col min="55" max="55" width="6.57421875" style="10" customWidth="1"/>
    <col min="56" max="56" width="7.00390625" style="10" customWidth="1"/>
    <col min="57" max="57" width="6.421875" style="10" bestFit="1" customWidth="1"/>
    <col min="58" max="58" width="8.7109375" style="10" bestFit="1" customWidth="1"/>
    <col min="59" max="59" width="8.8515625" style="10" bestFit="1" customWidth="1"/>
    <col min="60" max="60" width="6.57421875" style="10" customWidth="1"/>
    <col min="61" max="61" width="8.28125" style="10" bestFit="1" customWidth="1"/>
    <col min="62" max="62" width="6.7109375" style="10" customWidth="1"/>
    <col min="63" max="16384" width="9.140625" style="10" customWidth="1"/>
  </cols>
  <sheetData>
    <row r="1" spans="1:62" s="6" customFormat="1" ht="16.5">
      <c r="A1" s="4"/>
      <c r="B1" s="5"/>
      <c r="Q1" s="429" t="s">
        <v>101</v>
      </c>
      <c r="R1" s="429"/>
      <c r="S1" s="429"/>
      <c r="T1" s="429"/>
      <c r="AJ1" s="429" t="s">
        <v>101</v>
      </c>
      <c r="AK1" s="429"/>
      <c r="AL1" s="429"/>
      <c r="AM1" s="7"/>
      <c r="AN1" s="7"/>
      <c r="BH1" s="429" t="s">
        <v>101</v>
      </c>
      <c r="BI1" s="429"/>
      <c r="BJ1" s="429"/>
    </row>
    <row r="2" spans="1:62" s="8" customFormat="1" ht="22.5" customHeight="1">
      <c r="A2" s="431" t="s">
        <v>146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 t="s">
        <v>146</v>
      </c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 t="s">
        <v>146</v>
      </c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</row>
    <row r="3" spans="1:40" ht="15" customHeight="1">
      <c r="A3" s="9"/>
      <c r="B3" s="9"/>
      <c r="U3" s="9"/>
      <c r="V3" s="9"/>
      <c r="AM3" s="9"/>
      <c r="AN3" s="9"/>
    </row>
    <row r="4" spans="1:62" s="11" customFormat="1" ht="19.5" customHeight="1">
      <c r="A4" s="432" t="s">
        <v>36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 t="s">
        <v>36</v>
      </c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 t="s">
        <v>36</v>
      </c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</row>
    <row r="5" spans="1:40" ht="13.5" customHeight="1">
      <c r="A5" s="12"/>
      <c r="B5" s="12"/>
      <c r="U5" s="12"/>
      <c r="V5" s="12"/>
      <c r="AM5" s="12"/>
      <c r="AN5" s="12"/>
    </row>
    <row r="6" spans="1:62" s="13" customFormat="1" ht="22.5" customHeight="1">
      <c r="A6" s="433" t="s">
        <v>150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 t="s">
        <v>150</v>
      </c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 t="s">
        <v>150</v>
      </c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</row>
    <row r="7" spans="1:2" ht="13.5" customHeight="1">
      <c r="A7" s="12"/>
      <c r="B7" s="12"/>
    </row>
    <row r="8" spans="1:2" ht="21" customHeight="1">
      <c r="A8" s="14" t="s">
        <v>37</v>
      </c>
      <c r="B8" s="12"/>
    </row>
    <row r="9" spans="2:62" ht="20.25">
      <c r="B9" s="10"/>
      <c r="C9" s="434">
        <v>1</v>
      </c>
      <c r="D9" s="434"/>
      <c r="E9" s="434"/>
      <c r="F9" s="434"/>
      <c r="G9" s="434"/>
      <c r="H9" s="434"/>
      <c r="I9" s="434">
        <v>2</v>
      </c>
      <c r="J9" s="434"/>
      <c r="K9" s="434"/>
      <c r="L9" s="434"/>
      <c r="M9" s="434"/>
      <c r="N9" s="434"/>
      <c r="O9" s="434">
        <v>3</v>
      </c>
      <c r="P9" s="434"/>
      <c r="Q9" s="434"/>
      <c r="R9" s="434"/>
      <c r="S9" s="434"/>
      <c r="T9" s="434"/>
      <c r="U9" s="434">
        <v>4</v>
      </c>
      <c r="V9" s="434"/>
      <c r="W9" s="434"/>
      <c r="X9" s="434"/>
      <c r="Y9" s="434"/>
      <c r="Z9" s="434"/>
      <c r="AA9" s="434">
        <v>5</v>
      </c>
      <c r="AB9" s="434"/>
      <c r="AC9" s="434"/>
      <c r="AD9" s="434"/>
      <c r="AE9" s="434"/>
      <c r="AF9" s="434"/>
      <c r="AG9" s="444">
        <v>6</v>
      </c>
      <c r="AH9" s="444"/>
      <c r="AI9" s="444"/>
      <c r="AJ9" s="444"/>
      <c r="AK9" s="444"/>
      <c r="AL9" s="444"/>
      <c r="AM9" s="444">
        <v>7</v>
      </c>
      <c r="AN9" s="444"/>
      <c r="AO9" s="444"/>
      <c r="AP9" s="444"/>
      <c r="AQ9" s="444"/>
      <c r="AR9" s="444"/>
      <c r="AS9" s="444">
        <v>8</v>
      </c>
      <c r="AT9" s="444"/>
      <c r="AU9" s="444"/>
      <c r="AV9" s="444"/>
      <c r="AW9" s="444"/>
      <c r="AX9" s="444"/>
      <c r="AY9" s="444">
        <v>9</v>
      </c>
      <c r="AZ9" s="444"/>
      <c r="BA9" s="444"/>
      <c r="BB9" s="444"/>
      <c r="BC9" s="444"/>
      <c r="BD9" s="444"/>
      <c r="BE9" s="445">
        <v>10</v>
      </c>
      <c r="BF9" s="445"/>
      <c r="BG9" s="445"/>
      <c r="BH9" s="445"/>
      <c r="BI9" s="445"/>
      <c r="BJ9" s="445"/>
    </row>
    <row r="10" spans="1:62" s="15" customFormat="1" ht="22.5" customHeight="1">
      <c r="A10" s="435" t="s">
        <v>0</v>
      </c>
      <c r="B10" s="438" t="s">
        <v>102</v>
      </c>
      <c r="C10" s="430" t="s">
        <v>52</v>
      </c>
      <c r="D10" s="430"/>
      <c r="E10" s="430"/>
      <c r="F10" s="430"/>
      <c r="G10" s="430"/>
      <c r="H10" s="430"/>
      <c r="I10" s="441" t="s">
        <v>53</v>
      </c>
      <c r="J10" s="442"/>
      <c r="K10" s="442"/>
      <c r="L10" s="442"/>
      <c r="M10" s="442"/>
      <c r="N10" s="443"/>
      <c r="O10" s="441" t="s">
        <v>54</v>
      </c>
      <c r="P10" s="442"/>
      <c r="Q10" s="442"/>
      <c r="R10" s="442"/>
      <c r="S10" s="442"/>
      <c r="T10" s="443"/>
      <c r="U10" s="441" t="s">
        <v>103</v>
      </c>
      <c r="V10" s="442"/>
      <c r="W10" s="442"/>
      <c r="X10" s="442"/>
      <c r="Y10" s="442"/>
      <c r="Z10" s="442"/>
      <c r="AA10" s="441" t="s">
        <v>55</v>
      </c>
      <c r="AB10" s="442"/>
      <c r="AC10" s="442"/>
      <c r="AD10" s="442"/>
      <c r="AE10" s="442"/>
      <c r="AF10" s="442"/>
      <c r="AG10" s="430" t="s">
        <v>56</v>
      </c>
      <c r="AH10" s="430"/>
      <c r="AI10" s="430"/>
      <c r="AJ10" s="430"/>
      <c r="AK10" s="430"/>
      <c r="AL10" s="430"/>
      <c r="AM10" s="430" t="s">
        <v>57</v>
      </c>
      <c r="AN10" s="430"/>
      <c r="AO10" s="430"/>
      <c r="AP10" s="430"/>
      <c r="AQ10" s="430"/>
      <c r="AR10" s="430"/>
      <c r="AS10" s="430" t="s">
        <v>58</v>
      </c>
      <c r="AT10" s="430"/>
      <c r="AU10" s="430"/>
      <c r="AV10" s="430"/>
      <c r="AW10" s="430"/>
      <c r="AX10" s="430"/>
      <c r="AY10" s="430" t="s">
        <v>59</v>
      </c>
      <c r="AZ10" s="430"/>
      <c r="BA10" s="430"/>
      <c r="BB10" s="430"/>
      <c r="BC10" s="430"/>
      <c r="BD10" s="430"/>
      <c r="BE10" s="430" t="s">
        <v>107</v>
      </c>
      <c r="BF10" s="430"/>
      <c r="BG10" s="430"/>
      <c r="BH10" s="430"/>
      <c r="BI10" s="430"/>
      <c r="BJ10" s="430"/>
    </row>
    <row r="11" spans="1:62" s="15" customFormat="1" ht="28.5" customHeight="1">
      <c r="A11" s="436"/>
      <c r="B11" s="439"/>
      <c r="C11" s="430" t="s">
        <v>60</v>
      </c>
      <c r="D11" s="430"/>
      <c r="E11" s="430"/>
      <c r="F11" s="430" t="s">
        <v>61</v>
      </c>
      <c r="G11" s="430"/>
      <c r="H11" s="430"/>
      <c r="I11" s="430" t="s">
        <v>60</v>
      </c>
      <c r="J11" s="430"/>
      <c r="K11" s="430"/>
      <c r="L11" s="430" t="s">
        <v>61</v>
      </c>
      <c r="M11" s="430"/>
      <c r="N11" s="430"/>
      <c r="O11" s="430" t="s">
        <v>60</v>
      </c>
      <c r="P11" s="430"/>
      <c r="Q11" s="430"/>
      <c r="R11" s="430" t="s">
        <v>61</v>
      </c>
      <c r="S11" s="430"/>
      <c r="T11" s="430"/>
      <c r="U11" s="430" t="s">
        <v>60</v>
      </c>
      <c r="V11" s="430"/>
      <c r="W11" s="430"/>
      <c r="X11" s="430" t="s">
        <v>61</v>
      </c>
      <c r="Y11" s="430"/>
      <c r="Z11" s="430"/>
      <c r="AA11" s="430" t="s">
        <v>60</v>
      </c>
      <c r="AB11" s="430"/>
      <c r="AC11" s="430"/>
      <c r="AD11" s="430" t="s">
        <v>61</v>
      </c>
      <c r="AE11" s="430"/>
      <c r="AF11" s="430"/>
      <c r="AG11" s="430" t="s">
        <v>60</v>
      </c>
      <c r="AH11" s="430"/>
      <c r="AI11" s="430"/>
      <c r="AJ11" s="430" t="s">
        <v>61</v>
      </c>
      <c r="AK11" s="430"/>
      <c r="AL11" s="430"/>
      <c r="AM11" s="430" t="s">
        <v>60</v>
      </c>
      <c r="AN11" s="430"/>
      <c r="AO11" s="430"/>
      <c r="AP11" s="430" t="s">
        <v>61</v>
      </c>
      <c r="AQ11" s="430"/>
      <c r="AR11" s="430"/>
      <c r="AS11" s="430" t="s">
        <v>60</v>
      </c>
      <c r="AT11" s="430"/>
      <c r="AU11" s="430"/>
      <c r="AV11" s="430" t="s">
        <v>61</v>
      </c>
      <c r="AW11" s="430"/>
      <c r="AX11" s="430"/>
      <c r="AY11" s="430" t="s">
        <v>60</v>
      </c>
      <c r="AZ11" s="430"/>
      <c r="BA11" s="430"/>
      <c r="BB11" s="430" t="s">
        <v>61</v>
      </c>
      <c r="BC11" s="430"/>
      <c r="BD11" s="430"/>
      <c r="BE11" s="430" t="s">
        <v>60</v>
      </c>
      <c r="BF11" s="430"/>
      <c r="BG11" s="430"/>
      <c r="BH11" s="430" t="s">
        <v>61</v>
      </c>
      <c r="BI11" s="430"/>
      <c r="BJ11" s="430"/>
    </row>
    <row r="12" spans="1:62" s="16" customFormat="1" ht="28.5" customHeight="1">
      <c r="A12" s="437"/>
      <c r="B12" s="440"/>
      <c r="C12" s="426" t="s">
        <v>62</v>
      </c>
      <c r="D12" s="426"/>
      <c r="E12" s="424" t="s">
        <v>63</v>
      </c>
      <c r="F12" s="426" t="s">
        <v>62</v>
      </c>
      <c r="G12" s="426"/>
      <c r="H12" s="424" t="s">
        <v>63</v>
      </c>
      <c r="I12" s="426" t="s">
        <v>62</v>
      </c>
      <c r="J12" s="426"/>
      <c r="K12" s="424" t="s">
        <v>63</v>
      </c>
      <c r="L12" s="426" t="s">
        <v>62</v>
      </c>
      <c r="M12" s="426"/>
      <c r="N12" s="424" t="s">
        <v>63</v>
      </c>
      <c r="O12" s="426" t="s">
        <v>62</v>
      </c>
      <c r="P12" s="426"/>
      <c r="Q12" s="424" t="s">
        <v>63</v>
      </c>
      <c r="R12" s="426" t="s">
        <v>62</v>
      </c>
      <c r="S12" s="426"/>
      <c r="T12" s="424" t="s">
        <v>63</v>
      </c>
      <c r="U12" s="426" t="s">
        <v>62</v>
      </c>
      <c r="V12" s="426"/>
      <c r="W12" s="424" t="s">
        <v>63</v>
      </c>
      <c r="X12" s="426" t="s">
        <v>62</v>
      </c>
      <c r="Y12" s="426"/>
      <c r="Z12" s="424" t="s">
        <v>63</v>
      </c>
      <c r="AA12" s="426" t="s">
        <v>62</v>
      </c>
      <c r="AB12" s="426"/>
      <c r="AC12" s="424" t="s">
        <v>63</v>
      </c>
      <c r="AD12" s="426" t="s">
        <v>62</v>
      </c>
      <c r="AE12" s="426"/>
      <c r="AF12" s="424" t="s">
        <v>63</v>
      </c>
      <c r="AG12" s="426" t="s">
        <v>62</v>
      </c>
      <c r="AH12" s="426"/>
      <c r="AI12" s="424" t="s">
        <v>63</v>
      </c>
      <c r="AJ12" s="426" t="s">
        <v>62</v>
      </c>
      <c r="AK12" s="426"/>
      <c r="AL12" s="424" t="s">
        <v>63</v>
      </c>
      <c r="AM12" s="426" t="s">
        <v>62</v>
      </c>
      <c r="AN12" s="426"/>
      <c r="AO12" s="424" t="s">
        <v>63</v>
      </c>
      <c r="AP12" s="426" t="s">
        <v>62</v>
      </c>
      <c r="AQ12" s="426"/>
      <c r="AR12" s="424" t="s">
        <v>63</v>
      </c>
      <c r="AS12" s="426" t="s">
        <v>62</v>
      </c>
      <c r="AT12" s="426"/>
      <c r="AU12" s="424" t="s">
        <v>63</v>
      </c>
      <c r="AV12" s="426" t="s">
        <v>62</v>
      </c>
      <c r="AW12" s="426"/>
      <c r="AX12" s="424" t="s">
        <v>63</v>
      </c>
      <c r="AY12" s="426" t="s">
        <v>62</v>
      </c>
      <c r="AZ12" s="426"/>
      <c r="BA12" s="424" t="s">
        <v>63</v>
      </c>
      <c r="BB12" s="426" t="s">
        <v>62</v>
      </c>
      <c r="BC12" s="426"/>
      <c r="BD12" s="424" t="s">
        <v>63</v>
      </c>
      <c r="BE12" s="426" t="s">
        <v>62</v>
      </c>
      <c r="BF12" s="426"/>
      <c r="BG12" s="424" t="s">
        <v>63</v>
      </c>
      <c r="BH12" s="426" t="s">
        <v>62</v>
      </c>
      <c r="BI12" s="426"/>
      <c r="BJ12" s="424" t="s">
        <v>63</v>
      </c>
    </row>
    <row r="13" spans="1:62" s="20" customFormat="1" ht="13.5" customHeight="1">
      <c r="A13" s="17"/>
      <c r="B13" s="18"/>
      <c r="C13" s="19" t="s">
        <v>64</v>
      </c>
      <c r="D13" s="19" t="s">
        <v>65</v>
      </c>
      <c r="E13" s="425"/>
      <c r="F13" s="19" t="s">
        <v>64</v>
      </c>
      <c r="G13" s="19" t="s">
        <v>65</v>
      </c>
      <c r="H13" s="425"/>
      <c r="I13" s="19" t="s">
        <v>64</v>
      </c>
      <c r="J13" s="19" t="s">
        <v>66</v>
      </c>
      <c r="K13" s="425"/>
      <c r="L13" s="19" t="s">
        <v>64</v>
      </c>
      <c r="M13" s="19" t="s">
        <v>66</v>
      </c>
      <c r="N13" s="425"/>
      <c r="O13" s="19" t="s">
        <v>64</v>
      </c>
      <c r="P13" s="19" t="s">
        <v>67</v>
      </c>
      <c r="Q13" s="425"/>
      <c r="R13" s="19" t="s">
        <v>64</v>
      </c>
      <c r="S13" s="19" t="s">
        <v>67</v>
      </c>
      <c r="T13" s="425"/>
      <c r="U13" s="19" t="s">
        <v>64</v>
      </c>
      <c r="V13" s="19" t="s">
        <v>104</v>
      </c>
      <c r="W13" s="425"/>
      <c r="X13" s="19" t="s">
        <v>64</v>
      </c>
      <c r="Y13" s="19" t="s">
        <v>104</v>
      </c>
      <c r="Z13" s="425"/>
      <c r="AA13" s="19" t="s">
        <v>64</v>
      </c>
      <c r="AB13" s="19" t="s">
        <v>65</v>
      </c>
      <c r="AC13" s="425"/>
      <c r="AD13" s="19" t="s">
        <v>64</v>
      </c>
      <c r="AE13" s="19" t="s">
        <v>65</v>
      </c>
      <c r="AF13" s="425"/>
      <c r="AG13" s="19" t="s">
        <v>64</v>
      </c>
      <c r="AH13" s="19" t="s">
        <v>66</v>
      </c>
      <c r="AI13" s="425"/>
      <c r="AJ13" s="19" t="s">
        <v>64</v>
      </c>
      <c r="AK13" s="19" t="s">
        <v>66</v>
      </c>
      <c r="AL13" s="425"/>
      <c r="AM13" s="19" t="s">
        <v>64</v>
      </c>
      <c r="AN13" s="19" t="s">
        <v>67</v>
      </c>
      <c r="AO13" s="425"/>
      <c r="AP13" s="19" t="s">
        <v>64</v>
      </c>
      <c r="AQ13" s="19" t="s">
        <v>67</v>
      </c>
      <c r="AR13" s="425"/>
      <c r="AS13" s="19" t="s">
        <v>64</v>
      </c>
      <c r="AT13" s="19" t="s">
        <v>67</v>
      </c>
      <c r="AU13" s="425"/>
      <c r="AV13" s="19" t="s">
        <v>64</v>
      </c>
      <c r="AW13" s="19" t="s">
        <v>67</v>
      </c>
      <c r="AX13" s="425"/>
      <c r="AY13" s="427" t="s">
        <v>64</v>
      </c>
      <c r="AZ13" s="428"/>
      <c r="BA13" s="425"/>
      <c r="BB13" s="427" t="s">
        <v>64</v>
      </c>
      <c r="BC13" s="428"/>
      <c r="BD13" s="425"/>
      <c r="BE13" s="427" t="s">
        <v>64</v>
      </c>
      <c r="BF13" s="428"/>
      <c r="BG13" s="425"/>
      <c r="BH13" s="427" t="s">
        <v>64</v>
      </c>
      <c r="BI13" s="428"/>
      <c r="BJ13" s="425"/>
    </row>
    <row r="14" spans="1:65" s="23" customFormat="1" ht="90" customHeight="1">
      <c r="A14" s="21"/>
      <c r="B14" s="144" t="s">
        <v>105</v>
      </c>
      <c r="C14" s="143">
        <v>32</v>
      </c>
      <c r="D14" s="143">
        <v>17661.327137</v>
      </c>
      <c r="E14" s="143">
        <v>21.60643</v>
      </c>
      <c r="F14" s="143">
        <v>728</v>
      </c>
      <c r="G14" s="143">
        <v>30903.05774826222</v>
      </c>
      <c r="H14" s="143">
        <v>35.0158</v>
      </c>
      <c r="I14" s="143">
        <v>8</v>
      </c>
      <c r="J14" s="143">
        <v>0.123</v>
      </c>
      <c r="K14" s="143">
        <v>0</v>
      </c>
      <c r="L14" s="143">
        <v>162</v>
      </c>
      <c r="M14" s="143">
        <v>3.6226000000000003</v>
      </c>
      <c r="N14" s="143">
        <v>2.97793</v>
      </c>
      <c r="O14" s="143">
        <v>3</v>
      </c>
      <c r="P14" s="143">
        <v>7.3177419354838706E-06</v>
      </c>
      <c r="Q14" s="143">
        <v>0.5044</v>
      </c>
      <c r="R14" s="143">
        <v>159</v>
      </c>
      <c r="S14" s="143">
        <v>35.0482487095213</v>
      </c>
      <c r="T14" s="143">
        <v>16.17566</v>
      </c>
      <c r="U14" s="143">
        <v>0</v>
      </c>
      <c r="V14" s="143">
        <v>0</v>
      </c>
      <c r="W14" s="143">
        <v>0</v>
      </c>
      <c r="X14" s="143">
        <v>10</v>
      </c>
      <c r="Y14" s="143">
        <v>0</v>
      </c>
      <c r="Z14" s="143">
        <v>0.7544500000000001</v>
      </c>
      <c r="AA14" s="143">
        <v>4</v>
      </c>
      <c r="AB14" s="143">
        <v>0.0023893939393939394</v>
      </c>
      <c r="AC14" s="143">
        <v>0.48931</v>
      </c>
      <c r="AD14" s="143">
        <v>333</v>
      </c>
      <c r="AE14" s="143">
        <v>3.265587272727273</v>
      </c>
      <c r="AF14" s="143">
        <v>11.15828</v>
      </c>
      <c r="AG14" s="143">
        <v>28</v>
      </c>
      <c r="AH14" s="143">
        <v>5.742746233650793</v>
      </c>
      <c r="AI14" s="143">
        <v>39.39346</v>
      </c>
      <c r="AJ14" s="143">
        <v>629</v>
      </c>
      <c r="AK14" s="143">
        <v>119.06443003501337</v>
      </c>
      <c r="AL14" s="143">
        <v>24.1826</v>
      </c>
      <c r="AM14" s="143">
        <v>14</v>
      </c>
      <c r="AN14" s="143">
        <v>2.850001323853211</v>
      </c>
      <c r="AO14" s="143">
        <v>25.78801</v>
      </c>
      <c r="AP14" s="143">
        <v>373</v>
      </c>
      <c r="AQ14" s="143">
        <v>36.9786228137483</v>
      </c>
      <c r="AR14" s="143">
        <v>32.89932</v>
      </c>
      <c r="AS14" s="143">
        <v>50</v>
      </c>
      <c r="AT14" s="143">
        <v>25.55732827146667</v>
      </c>
      <c r="AU14" s="143">
        <v>57.35128</v>
      </c>
      <c r="AV14" s="143">
        <v>927</v>
      </c>
      <c r="AW14" s="143">
        <v>207.10725971339286</v>
      </c>
      <c r="AX14" s="143">
        <v>60.54627</v>
      </c>
      <c r="AY14" s="143">
        <v>0</v>
      </c>
      <c r="AZ14" s="143">
        <v>0</v>
      </c>
      <c r="BA14" s="143">
        <v>0</v>
      </c>
      <c r="BB14" s="143">
        <v>33</v>
      </c>
      <c r="BC14" s="143">
        <v>139.68</v>
      </c>
      <c r="BD14" s="143">
        <v>3.76016</v>
      </c>
      <c r="BE14" s="423">
        <v>139</v>
      </c>
      <c r="BF14" s="423"/>
      <c r="BG14" s="145">
        <v>145.13</v>
      </c>
      <c r="BH14" s="423">
        <v>3354</v>
      </c>
      <c r="BI14" s="423"/>
      <c r="BJ14" s="22">
        <v>187.47</v>
      </c>
      <c r="BK14" s="81">
        <v>332.6</v>
      </c>
      <c r="BL14" s="142">
        <v>332.60336</v>
      </c>
      <c r="BM14" s="142">
        <v>-0.003359999999986485</v>
      </c>
    </row>
    <row r="15" spans="1:65" s="23" customFormat="1" ht="90" customHeight="1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6"/>
      <c r="BF15" s="86"/>
      <c r="BG15" s="24"/>
      <c r="BH15" s="87"/>
      <c r="BI15" s="86"/>
      <c r="BJ15" s="24"/>
      <c r="BK15" s="81"/>
      <c r="BL15" s="146"/>
      <c r="BM15" s="82"/>
    </row>
    <row r="16" spans="1:65" s="23" customFormat="1" ht="25.5" customHeight="1">
      <c r="A16" s="83"/>
      <c r="B16" s="84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81"/>
      <c r="BL16" s="146"/>
      <c r="BM16" s="82"/>
    </row>
    <row r="17" spans="18:65" ht="16.5">
      <c r="R17" s="52" t="s">
        <v>123</v>
      </c>
      <c r="AJ17" s="52" t="s">
        <v>123</v>
      </c>
      <c r="AN17" s="26"/>
      <c r="AO17" s="80"/>
      <c r="AP17" s="26"/>
      <c r="AQ17" s="26"/>
      <c r="AR17" s="80"/>
      <c r="AS17" s="26"/>
      <c r="AT17" s="26"/>
      <c r="BF17" s="26"/>
      <c r="BH17" s="52" t="s">
        <v>123</v>
      </c>
      <c r="BM17" s="26"/>
    </row>
    <row r="18" spans="18:60" ht="16.5">
      <c r="R18" s="53" t="s">
        <v>124</v>
      </c>
      <c r="AJ18" s="53" t="s">
        <v>124</v>
      </c>
      <c r="AN18" s="26"/>
      <c r="AO18" s="80"/>
      <c r="AP18" s="26"/>
      <c r="AQ18" s="26"/>
      <c r="AR18" s="80"/>
      <c r="AS18" s="26"/>
      <c r="AT18" s="26"/>
      <c r="BF18" s="27"/>
      <c r="BH18" s="53" t="s">
        <v>124</v>
      </c>
    </row>
    <row r="19" spans="18:60" ht="16.5">
      <c r="R19" s="53" t="s">
        <v>106</v>
      </c>
      <c r="AJ19" s="53" t="s">
        <v>106</v>
      </c>
      <c r="AN19" s="26"/>
      <c r="AO19" s="80"/>
      <c r="AP19" s="26"/>
      <c r="AQ19" s="26"/>
      <c r="AR19" s="80"/>
      <c r="AS19" s="26"/>
      <c r="AT19" s="26"/>
      <c r="BH19" s="53" t="s">
        <v>106</v>
      </c>
    </row>
    <row r="20" spans="18:60" ht="16.5">
      <c r="R20" s="54" t="s">
        <v>125</v>
      </c>
      <c r="AJ20" s="54" t="s">
        <v>125</v>
      </c>
      <c r="AN20" s="26"/>
      <c r="AO20" s="80"/>
      <c r="AP20" s="26"/>
      <c r="AQ20" s="26"/>
      <c r="AR20" s="80"/>
      <c r="AS20" s="26"/>
      <c r="AT20" s="26"/>
      <c r="BH20" s="54" t="s">
        <v>125</v>
      </c>
    </row>
    <row r="21" spans="18:60" ht="16.5">
      <c r="R21" s="53" t="s">
        <v>108</v>
      </c>
      <c r="AJ21" s="53" t="s">
        <v>108</v>
      </c>
      <c r="AN21" s="26"/>
      <c r="AO21" s="80"/>
      <c r="AP21" s="26"/>
      <c r="AQ21" s="26"/>
      <c r="AR21" s="80"/>
      <c r="AS21" s="26"/>
      <c r="AT21" s="26"/>
      <c r="BH21" s="53" t="s">
        <v>108</v>
      </c>
    </row>
    <row r="22" spans="40:46" ht="15">
      <c r="AN22" s="26"/>
      <c r="AO22" s="80"/>
      <c r="AP22" s="26"/>
      <c r="AQ22" s="26"/>
      <c r="AR22" s="80"/>
      <c r="AS22" s="26"/>
      <c r="AT22" s="26"/>
    </row>
    <row r="23" spans="40:46" ht="15">
      <c r="AN23" s="26"/>
      <c r="AO23" s="80"/>
      <c r="AP23" s="26"/>
      <c r="AQ23" s="26"/>
      <c r="AR23" s="80"/>
      <c r="AS23" s="26"/>
      <c r="AT23" s="26"/>
    </row>
    <row r="24" spans="40:46" ht="15">
      <c r="AN24" s="26"/>
      <c r="AO24" s="80"/>
      <c r="AP24" s="26"/>
      <c r="AQ24" s="26"/>
      <c r="AR24" s="80"/>
      <c r="AS24" s="26"/>
      <c r="AT24" s="26"/>
    </row>
    <row r="25" spans="40:46" ht="15">
      <c r="AN25" s="26"/>
      <c r="AO25" s="80"/>
      <c r="AP25" s="26"/>
      <c r="AQ25" s="26"/>
      <c r="AR25" s="80"/>
      <c r="AS25" s="26"/>
      <c r="AT25" s="26"/>
    </row>
    <row r="26" spans="40:46" ht="15">
      <c r="AN26" s="26"/>
      <c r="AO26" s="80"/>
      <c r="AP26" s="26"/>
      <c r="AQ26" s="26"/>
      <c r="AR26" s="80"/>
      <c r="AS26" s="26"/>
      <c r="AT26" s="26"/>
    </row>
    <row r="27" spans="40:46" ht="15">
      <c r="AN27" s="26"/>
      <c r="AO27" s="80"/>
      <c r="AP27" s="26"/>
      <c r="AQ27" s="26"/>
      <c r="AR27" s="80"/>
      <c r="AS27" s="26"/>
      <c r="AT27" s="26"/>
    </row>
    <row r="28" spans="40:46" ht="15">
      <c r="AN28" s="26"/>
      <c r="AO28" s="80"/>
      <c r="AP28" s="26"/>
      <c r="AQ28" s="26"/>
      <c r="AR28" s="80"/>
      <c r="AS28" s="26"/>
      <c r="AT28" s="26"/>
    </row>
    <row r="29" spans="40:45" ht="15">
      <c r="AN29" s="26"/>
      <c r="AO29" s="26"/>
      <c r="AP29" s="26"/>
      <c r="AQ29" s="26"/>
      <c r="AR29" s="26"/>
      <c r="AS29" s="26"/>
    </row>
  </sheetData>
  <sheetProtection/>
  <mergeCells count="100">
    <mergeCell ref="BJ12:BJ13"/>
    <mergeCell ref="BE13:BF13"/>
    <mergeCell ref="BE12:BF12"/>
    <mergeCell ref="BH13:BI13"/>
    <mergeCell ref="BG12:BG13"/>
    <mergeCell ref="BH12:BI12"/>
    <mergeCell ref="U9:Z9"/>
    <mergeCell ref="T12:T13"/>
    <mergeCell ref="AP12:AQ12"/>
    <mergeCell ref="AG9:AL9"/>
    <mergeCell ref="BE11:BG11"/>
    <mergeCell ref="AP11:AR11"/>
    <mergeCell ref="BA12:BA13"/>
    <mergeCell ref="BE10:BJ10"/>
    <mergeCell ref="BH11:BJ11"/>
    <mergeCell ref="AI12:AI13"/>
    <mergeCell ref="Q12:Q13"/>
    <mergeCell ref="U12:V12"/>
    <mergeCell ref="AJ11:AL11"/>
    <mergeCell ref="AL12:AL13"/>
    <mergeCell ref="AA12:AB12"/>
    <mergeCell ref="AO12:AO13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J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70" zoomScaleNormal="85" zoomScaleSheetLayoutView="70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:IV22"/>
    </sheetView>
  </sheetViews>
  <sheetFormatPr defaultColWidth="9.140625" defaultRowHeight="15"/>
  <cols>
    <col min="1" max="1" width="5.57421875" style="120" customWidth="1"/>
    <col min="2" max="2" width="24.28125" style="120" customWidth="1"/>
    <col min="3" max="3" width="13.57421875" style="120" customWidth="1"/>
    <col min="4" max="4" width="12.8515625" style="120" customWidth="1"/>
    <col min="5" max="5" width="12.57421875" style="120" customWidth="1"/>
    <col min="6" max="6" width="13.7109375" style="120" customWidth="1"/>
    <col min="7" max="7" width="9.7109375" style="120" customWidth="1"/>
    <col min="8" max="8" width="13.57421875" style="120" customWidth="1"/>
    <col min="9" max="9" width="9.7109375" style="120" customWidth="1"/>
    <col min="10" max="10" width="12.421875" style="120" customWidth="1"/>
    <col min="11" max="11" width="9.7109375" style="120" customWidth="1"/>
    <col min="12" max="12" width="11.00390625" style="120" customWidth="1"/>
    <col min="13" max="13" width="9.140625" style="120" customWidth="1"/>
    <col min="14" max="14" width="10.00390625" style="120" bestFit="1" customWidth="1"/>
    <col min="15" max="16384" width="9.140625" style="120" customWidth="1"/>
  </cols>
  <sheetData>
    <row r="1" spans="11:12" ht="15.75">
      <c r="K1" s="447" t="s">
        <v>71</v>
      </c>
      <c r="L1" s="447"/>
    </row>
    <row r="2" spans="1:12" ht="20.25">
      <c r="A2" s="448" t="s">
        <v>126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</row>
    <row r="3" spans="1:12" ht="10.5" customHeight="1">
      <c r="A3" s="208"/>
      <c r="B3" s="208"/>
      <c r="C3" s="208"/>
      <c r="D3" s="208"/>
      <c r="E3" s="208"/>
      <c r="F3" s="208"/>
      <c r="G3" s="121"/>
      <c r="H3" s="121"/>
      <c r="I3" s="208"/>
      <c r="J3" s="208"/>
      <c r="K3" s="208"/>
      <c r="L3" s="208"/>
    </row>
    <row r="4" spans="1:12" ht="18.75">
      <c r="A4" s="449" t="s">
        <v>36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ht="11.25" customHeight="1"/>
    <row r="6" spans="1:12" ht="18.75">
      <c r="A6" s="450" t="s">
        <v>151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</row>
    <row r="7" spans="5:6" ht="15">
      <c r="E7" s="227"/>
      <c r="F7" s="227"/>
    </row>
    <row r="8" spans="1:12" ht="111" customHeight="1">
      <c r="A8" s="446" t="s">
        <v>0</v>
      </c>
      <c r="B8" s="446" t="s">
        <v>38</v>
      </c>
      <c r="C8" s="446" t="s">
        <v>68</v>
      </c>
      <c r="D8" s="446"/>
      <c r="E8" s="446" t="s">
        <v>72</v>
      </c>
      <c r="F8" s="446"/>
      <c r="G8" s="451" t="s">
        <v>73</v>
      </c>
      <c r="H8" s="451"/>
      <c r="I8" s="446" t="s">
        <v>74</v>
      </c>
      <c r="J8" s="446"/>
      <c r="K8" s="446" t="s">
        <v>75</v>
      </c>
      <c r="L8" s="446"/>
    </row>
    <row r="9" spans="1:12" ht="20.25" customHeight="1">
      <c r="A9" s="446"/>
      <c r="B9" s="446"/>
      <c r="C9" s="209" t="s">
        <v>69</v>
      </c>
      <c r="D9" s="209" t="s">
        <v>70</v>
      </c>
      <c r="E9" s="263" t="s">
        <v>69</v>
      </c>
      <c r="F9" s="263" t="s">
        <v>70</v>
      </c>
      <c r="G9" s="207" t="s">
        <v>69</v>
      </c>
      <c r="H9" s="207" t="s">
        <v>70</v>
      </c>
      <c r="I9" s="209" t="s">
        <v>69</v>
      </c>
      <c r="J9" s="209" t="s">
        <v>70</v>
      </c>
      <c r="K9" s="209" t="s">
        <v>69</v>
      </c>
      <c r="L9" s="209" t="s">
        <v>98</v>
      </c>
    </row>
    <row r="10" spans="1:19" ht="15">
      <c r="A10" s="210">
        <v>1</v>
      </c>
      <c r="B10" s="210">
        <v>2</v>
      </c>
      <c r="C10" s="210">
        <v>3</v>
      </c>
      <c r="D10" s="210">
        <v>4</v>
      </c>
      <c r="E10" s="264">
        <v>5</v>
      </c>
      <c r="F10" s="264">
        <v>6</v>
      </c>
      <c r="G10" s="122">
        <v>7</v>
      </c>
      <c r="H10" s="122">
        <v>8</v>
      </c>
      <c r="I10" s="210">
        <v>9</v>
      </c>
      <c r="J10" s="210">
        <v>10</v>
      </c>
      <c r="K10" s="210">
        <v>11</v>
      </c>
      <c r="L10" s="210">
        <v>12</v>
      </c>
      <c r="O10" s="128"/>
      <c r="P10" s="128"/>
      <c r="Q10" s="128"/>
      <c r="R10" s="128"/>
      <c r="S10" s="128"/>
    </row>
    <row r="11" spans="1:23" s="257" customFormat="1" ht="18.75">
      <c r="A11" s="254">
        <v>1</v>
      </c>
      <c r="B11" s="254" t="s">
        <v>22</v>
      </c>
      <c r="C11" s="261">
        <v>0</v>
      </c>
      <c r="D11" s="261">
        <v>0</v>
      </c>
      <c r="E11" s="260">
        <v>11</v>
      </c>
      <c r="F11" s="260">
        <v>3</v>
      </c>
      <c r="G11" s="261">
        <v>0</v>
      </c>
      <c r="H11" s="261">
        <v>0</v>
      </c>
      <c r="I11" s="260">
        <v>0</v>
      </c>
      <c r="J11" s="260">
        <v>10</v>
      </c>
      <c r="K11" s="260">
        <v>0</v>
      </c>
      <c r="L11" s="260">
        <v>0</v>
      </c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s="257" customFormat="1" ht="18.75">
      <c r="A12" s="254">
        <v>2</v>
      </c>
      <c r="B12" s="254" t="s">
        <v>23</v>
      </c>
      <c r="C12" s="336">
        <v>292</v>
      </c>
      <c r="D12" s="336">
        <v>0</v>
      </c>
      <c r="E12" s="255">
        <v>11</v>
      </c>
      <c r="F12" s="260">
        <v>0</v>
      </c>
      <c r="G12" s="336">
        <v>284</v>
      </c>
      <c r="H12" s="336">
        <v>0</v>
      </c>
      <c r="I12" s="255">
        <v>1</v>
      </c>
      <c r="J12" s="255">
        <v>0</v>
      </c>
      <c r="K12" s="255">
        <v>8</v>
      </c>
      <c r="L12" s="255">
        <v>0</v>
      </c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23" s="339" customFormat="1" ht="18.75" customHeight="1">
      <c r="A13" s="254">
        <v>3</v>
      </c>
      <c r="B13" s="254" t="s">
        <v>24</v>
      </c>
      <c r="C13" s="337">
        <v>68.78017132779038</v>
      </c>
      <c r="D13" s="337">
        <v>275.12068531116154</v>
      </c>
      <c r="E13" s="260">
        <v>16</v>
      </c>
      <c r="F13" s="260">
        <v>0</v>
      </c>
      <c r="G13" s="260">
        <v>0</v>
      </c>
      <c r="H13" s="260">
        <v>0</v>
      </c>
      <c r="I13" s="260">
        <v>0</v>
      </c>
      <c r="J13" s="260">
        <v>1</v>
      </c>
      <c r="K13" s="260">
        <v>12</v>
      </c>
      <c r="L13" s="260">
        <v>12</v>
      </c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</row>
    <row r="14" spans="1:23" s="257" customFormat="1" ht="18.75">
      <c r="A14" s="254">
        <v>4</v>
      </c>
      <c r="B14" s="254" t="s">
        <v>25</v>
      </c>
      <c r="C14" s="262">
        <v>0</v>
      </c>
      <c r="D14" s="262">
        <v>0</v>
      </c>
      <c r="E14" s="260">
        <v>12</v>
      </c>
      <c r="F14" s="260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</row>
    <row r="15" spans="1:23" s="257" customFormat="1" ht="18.75">
      <c r="A15" s="254">
        <v>5</v>
      </c>
      <c r="B15" s="254" t="s">
        <v>26</v>
      </c>
      <c r="C15" s="340">
        <v>0</v>
      </c>
      <c r="D15" s="340">
        <v>0</v>
      </c>
      <c r="E15" s="341">
        <v>11</v>
      </c>
      <c r="F15" s="260">
        <v>0</v>
      </c>
      <c r="G15" s="341">
        <v>0</v>
      </c>
      <c r="H15" s="341">
        <v>0</v>
      </c>
      <c r="I15" s="341">
        <v>0</v>
      </c>
      <c r="J15" s="341">
        <v>16</v>
      </c>
      <c r="K15" s="341">
        <v>0</v>
      </c>
      <c r="L15" s="341">
        <v>0</v>
      </c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3" s="257" customFormat="1" ht="18.75">
      <c r="A16" s="254">
        <v>6</v>
      </c>
      <c r="B16" s="254" t="s">
        <v>27</v>
      </c>
      <c r="C16" s="258">
        <v>2084</v>
      </c>
      <c r="D16" s="258">
        <v>1</v>
      </c>
      <c r="E16" s="258">
        <v>11</v>
      </c>
      <c r="F16" s="260">
        <v>0</v>
      </c>
      <c r="G16" s="258">
        <v>48</v>
      </c>
      <c r="H16" s="258">
        <v>1</v>
      </c>
      <c r="I16" s="258">
        <v>1</v>
      </c>
      <c r="J16" s="258">
        <v>10</v>
      </c>
      <c r="K16" s="255">
        <v>0</v>
      </c>
      <c r="L16" s="255">
        <v>0</v>
      </c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</row>
    <row r="17" spans="1:23" s="257" customFormat="1" ht="18.75">
      <c r="A17" s="254">
        <v>7</v>
      </c>
      <c r="B17" s="254" t="s">
        <v>28</v>
      </c>
      <c r="C17" s="261">
        <v>0</v>
      </c>
      <c r="D17" s="261">
        <v>0</v>
      </c>
      <c r="E17" s="260">
        <v>10</v>
      </c>
      <c r="F17" s="260">
        <v>0</v>
      </c>
      <c r="G17" s="261">
        <v>0</v>
      </c>
      <c r="H17" s="261">
        <v>0</v>
      </c>
      <c r="I17" s="261">
        <v>0</v>
      </c>
      <c r="J17" s="261">
        <v>10</v>
      </c>
      <c r="K17" s="261">
        <v>0</v>
      </c>
      <c r="L17" s="261">
        <v>0</v>
      </c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23" s="257" customFormat="1" ht="18.75">
      <c r="A18" s="254">
        <v>8</v>
      </c>
      <c r="B18" s="254" t="s">
        <v>29</v>
      </c>
      <c r="C18" s="259">
        <v>0</v>
      </c>
      <c r="D18" s="260"/>
      <c r="E18" s="260">
        <v>12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</row>
    <row r="19" spans="1:23" s="257" customFormat="1" ht="18.75">
      <c r="A19" s="254">
        <v>9</v>
      </c>
      <c r="B19" s="254" t="s">
        <v>30</v>
      </c>
      <c r="C19" s="258">
        <v>0</v>
      </c>
      <c r="D19" s="258">
        <v>49</v>
      </c>
      <c r="E19" s="258">
        <v>5</v>
      </c>
      <c r="F19" s="260">
        <v>0</v>
      </c>
      <c r="G19" s="258">
        <v>0</v>
      </c>
      <c r="H19" s="258">
        <v>6</v>
      </c>
      <c r="I19" s="258">
        <v>0</v>
      </c>
      <c r="J19" s="258">
        <v>5</v>
      </c>
      <c r="K19" s="258">
        <v>0</v>
      </c>
      <c r="L19" s="258">
        <v>0</v>
      </c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</row>
    <row r="20" spans="1:23" s="257" customFormat="1" ht="18.75">
      <c r="A20" s="254">
        <v>10</v>
      </c>
      <c r="B20" s="254" t="s">
        <v>31</v>
      </c>
      <c r="C20" s="259">
        <v>0</v>
      </c>
      <c r="D20" s="260">
        <v>0</v>
      </c>
      <c r="E20" s="260">
        <v>16</v>
      </c>
      <c r="F20" s="260">
        <v>0</v>
      </c>
      <c r="G20" s="255">
        <v>0</v>
      </c>
      <c r="H20" s="255">
        <v>0</v>
      </c>
      <c r="I20" s="260">
        <v>0</v>
      </c>
      <c r="J20" s="260">
        <v>0</v>
      </c>
      <c r="K20" s="260">
        <v>2</v>
      </c>
      <c r="L20" s="260">
        <v>0</v>
      </c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</row>
    <row r="21" spans="1:23" s="257" customFormat="1" ht="18.75">
      <c r="A21" s="254">
        <v>11</v>
      </c>
      <c r="B21" s="254" t="s">
        <v>32</v>
      </c>
      <c r="C21" s="255">
        <v>152</v>
      </c>
      <c r="D21" s="255">
        <v>0</v>
      </c>
      <c r="E21" s="255">
        <v>5</v>
      </c>
      <c r="F21" s="260">
        <v>0</v>
      </c>
      <c r="G21" s="255">
        <v>126</v>
      </c>
      <c r="H21" s="255">
        <v>0</v>
      </c>
      <c r="I21" s="255">
        <v>5</v>
      </c>
      <c r="J21" s="255">
        <v>0</v>
      </c>
      <c r="K21" s="255">
        <v>1</v>
      </c>
      <c r="L21" s="255">
        <v>3</v>
      </c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23" s="257" customFormat="1" ht="18.75">
      <c r="A22" s="254">
        <v>12</v>
      </c>
      <c r="B22" s="254" t="s">
        <v>33</v>
      </c>
      <c r="C22" s="261"/>
      <c r="D22" s="261"/>
      <c r="E22" s="260">
        <v>12</v>
      </c>
      <c r="F22" s="260">
        <v>0</v>
      </c>
      <c r="G22" s="261"/>
      <c r="H22" s="261"/>
      <c r="I22" s="260"/>
      <c r="J22" s="260"/>
      <c r="K22" s="260"/>
      <c r="L22" s="260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</row>
    <row r="23" spans="1:23" s="257" customFormat="1" ht="18.75">
      <c r="A23" s="254">
        <v>13</v>
      </c>
      <c r="B23" s="254" t="s">
        <v>34</v>
      </c>
      <c r="C23" s="258"/>
      <c r="D23" s="258"/>
      <c r="E23" s="258">
        <v>14</v>
      </c>
      <c r="F23" s="260">
        <v>0</v>
      </c>
      <c r="G23" s="258"/>
      <c r="H23" s="258"/>
      <c r="I23" s="258"/>
      <c r="J23" s="258"/>
      <c r="K23" s="258"/>
      <c r="L23" s="258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</row>
    <row r="24" spans="1:20" s="133" customFormat="1" ht="18.75">
      <c r="A24" s="139"/>
      <c r="B24" s="140" t="s">
        <v>5</v>
      </c>
      <c r="C24" s="141">
        <f>SUM(C11:C23)</f>
        <v>2596.7801713277904</v>
      </c>
      <c r="D24" s="141">
        <f aca="true" t="shared" si="0" ref="D24:L24">SUM(D11:D23)</f>
        <v>325.12068531116154</v>
      </c>
      <c r="E24" s="265">
        <f t="shared" si="0"/>
        <v>146</v>
      </c>
      <c r="F24" s="265">
        <f t="shared" si="0"/>
        <v>3</v>
      </c>
      <c r="G24" s="147">
        <f t="shared" si="0"/>
        <v>458</v>
      </c>
      <c r="H24" s="147">
        <f t="shared" si="0"/>
        <v>7</v>
      </c>
      <c r="I24" s="147">
        <f t="shared" si="0"/>
        <v>7</v>
      </c>
      <c r="J24" s="147">
        <f t="shared" si="0"/>
        <v>52</v>
      </c>
      <c r="K24" s="147">
        <f t="shared" si="0"/>
        <v>23</v>
      </c>
      <c r="L24" s="147">
        <f t="shared" si="0"/>
        <v>15</v>
      </c>
      <c r="O24" s="134"/>
      <c r="S24" s="134"/>
      <c r="T24" s="134"/>
    </row>
    <row r="25" spans="3:20" s="135" customFormat="1" ht="15"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T25" s="212"/>
    </row>
    <row r="26" spans="1:12" s="215" customFormat="1" ht="30" customHeight="1">
      <c r="A26" s="213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3:10" ht="18">
      <c r="C27" s="216"/>
      <c r="D27" s="216"/>
      <c r="E27" s="216"/>
      <c r="F27" s="216"/>
      <c r="G27" s="216"/>
      <c r="H27" s="216"/>
      <c r="I27" s="123"/>
      <c r="J27" s="217" t="s">
        <v>123</v>
      </c>
    </row>
    <row r="28" spans="4:10" ht="18">
      <c r="D28" s="218"/>
      <c r="J28" s="219" t="s">
        <v>124</v>
      </c>
    </row>
    <row r="29" ht="18">
      <c r="J29" s="219" t="s">
        <v>106</v>
      </c>
    </row>
    <row r="30" ht="18">
      <c r="J30" s="220" t="s">
        <v>125</v>
      </c>
    </row>
    <row r="31" ht="18">
      <c r="J31" s="219" t="s">
        <v>108</v>
      </c>
    </row>
  </sheetData>
  <sheetProtection/>
  <mergeCells count="11">
    <mergeCell ref="K1:L1"/>
    <mergeCell ref="A2:L2"/>
    <mergeCell ref="A4:L4"/>
    <mergeCell ref="A6:L6"/>
    <mergeCell ref="G8:H8"/>
    <mergeCell ref="I8:J8"/>
    <mergeCell ref="K8:L8"/>
    <mergeCell ref="A8:A9"/>
    <mergeCell ref="B8:B9"/>
    <mergeCell ref="C8:D8"/>
    <mergeCell ref="E8:F8"/>
  </mergeCells>
  <conditionalFormatting sqref="J30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I13" sqref="I13:K13"/>
    </sheetView>
  </sheetViews>
  <sheetFormatPr defaultColWidth="9.140625" defaultRowHeight="15"/>
  <cols>
    <col min="1" max="1" width="6.421875" style="28" customWidth="1"/>
    <col min="2" max="2" width="16.7109375" style="28" customWidth="1"/>
    <col min="3" max="4" width="10.00390625" style="28" customWidth="1"/>
    <col min="5" max="5" width="6.00390625" style="28" bestFit="1" customWidth="1"/>
    <col min="6" max="6" width="10.28125" style="28" bestFit="1" customWidth="1"/>
    <col min="7" max="7" width="6.00390625" style="28" bestFit="1" customWidth="1"/>
    <col min="8" max="8" width="10.28125" style="28" bestFit="1" customWidth="1"/>
    <col min="9" max="9" width="6.00390625" style="28" bestFit="1" customWidth="1"/>
    <col min="10" max="10" width="10.28125" style="28" bestFit="1" customWidth="1"/>
    <col min="11" max="11" width="6.8515625" style="28" bestFit="1" customWidth="1"/>
    <col min="12" max="12" width="9.421875" style="28" customWidth="1"/>
    <col min="13" max="13" width="6.8515625" style="28" bestFit="1" customWidth="1"/>
    <col min="14" max="14" width="10.28125" style="28" bestFit="1" customWidth="1"/>
    <col min="15" max="15" width="6.8515625" style="28" bestFit="1" customWidth="1"/>
    <col min="16" max="16" width="10.28125" style="28" bestFit="1" customWidth="1"/>
    <col min="17" max="17" width="6.8515625" style="28" bestFit="1" customWidth="1"/>
    <col min="18" max="18" width="8.57421875" style="28" customWidth="1"/>
    <col min="19" max="19" width="6.8515625" style="28" bestFit="1" customWidth="1"/>
    <col min="20" max="20" width="10.28125" style="28" bestFit="1" customWidth="1"/>
    <col min="21" max="22" width="6.8515625" style="28" bestFit="1" customWidth="1"/>
    <col min="23" max="16384" width="9.140625" style="28" customWidth="1"/>
  </cols>
  <sheetData>
    <row r="1" ht="18.75" customHeight="1">
      <c r="V1" s="29" t="s">
        <v>90</v>
      </c>
    </row>
    <row r="2" spans="1:22" ht="18.75" customHeight="1">
      <c r="A2" s="460" t="s">
        <v>126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</row>
    <row r="3" spans="1:22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 customHeight="1">
      <c r="A4" s="461" t="s">
        <v>152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</row>
    <row r="5" spans="1:22" ht="18" customHeight="1">
      <c r="A5" s="31" t="s">
        <v>37</v>
      </c>
      <c r="B5" s="2"/>
      <c r="C5" s="32"/>
      <c r="D5" s="32"/>
      <c r="E5" s="32"/>
      <c r="F5" s="32"/>
      <c r="G5" s="32"/>
      <c r="H5" s="32"/>
      <c r="I5" s="32"/>
      <c r="L5" s="33"/>
      <c r="V5" s="34"/>
    </row>
    <row r="6" spans="2:9" ht="18" customHeight="1">
      <c r="B6" s="35"/>
      <c r="C6" s="32"/>
      <c r="D6" s="32"/>
      <c r="E6" s="32"/>
      <c r="F6" s="32"/>
      <c r="G6" s="32"/>
      <c r="H6" s="32"/>
      <c r="I6" s="32"/>
    </row>
    <row r="7" spans="1:22" s="36" customFormat="1" ht="30.75" customHeight="1">
      <c r="A7" s="458" t="s">
        <v>76</v>
      </c>
      <c r="B7" s="458" t="s">
        <v>102</v>
      </c>
      <c r="C7" s="457" t="s">
        <v>77</v>
      </c>
      <c r="D7" s="457"/>
      <c r="E7" s="458" t="s">
        <v>78</v>
      </c>
      <c r="F7" s="458"/>
      <c r="G7" s="458"/>
      <c r="H7" s="458"/>
      <c r="I7" s="458"/>
      <c r="J7" s="458"/>
      <c r="K7" s="458"/>
      <c r="L7" s="458"/>
      <c r="M7" s="462" t="s">
        <v>92</v>
      </c>
      <c r="N7" s="462"/>
      <c r="O7" s="462"/>
      <c r="P7" s="462"/>
      <c r="Q7" s="462"/>
      <c r="R7" s="462"/>
      <c r="S7" s="462"/>
      <c r="T7" s="462"/>
      <c r="U7" s="462"/>
      <c r="V7" s="462"/>
    </row>
    <row r="8" spans="1:22" s="36" customFormat="1" ht="84.75" customHeight="1">
      <c r="A8" s="458"/>
      <c r="B8" s="458"/>
      <c r="C8" s="457" t="s">
        <v>81</v>
      </c>
      <c r="D8" s="457"/>
      <c r="E8" s="458" t="s">
        <v>82</v>
      </c>
      <c r="F8" s="458"/>
      <c r="G8" s="458" t="s">
        <v>83</v>
      </c>
      <c r="H8" s="458"/>
      <c r="I8" s="458" t="s">
        <v>84</v>
      </c>
      <c r="J8" s="458"/>
      <c r="K8" s="458" t="s">
        <v>85</v>
      </c>
      <c r="L8" s="458"/>
      <c r="M8" s="459" t="s">
        <v>93</v>
      </c>
      <c r="N8" s="459"/>
      <c r="O8" s="459" t="s">
        <v>94</v>
      </c>
      <c r="P8" s="459"/>
      <c r="Q8" s="459" t="s">
        <v>95</v>
      </c>
      <c r="R8" s="459"/>
      <c r="S8" s="459" t="s">
        <v>96</v>
      </c>
      <c r="T8" s="459"/>
      <c r="U8" s="459" t="s">
        <v>97</v>
      </c>
      <c r="V8" s="462"/>
    </row>
    <row r="9" spans="1:22" s="40" customFormat="1" ht="30.75" customHeight="1">
      <c r="A9" s="458"/>
      <c r="B9" s="458"/>
      <c r="C9" s="37" t="s">
        <v>86</v>
      </c>
      <c r="D9" s="37" t="s">
        <v>87</v>
      </c>
      <c r="E9" s="38" t="s">
        <v>86</v>
      </c>
      <c r="F9" s="38" t="s">
        <v>87</v>
      </c>
      <c r="G9" s="38" t="s">
        <v>86</v>
      </c>
      <c r="H9" s="38" t="s">
        <v>87</v>
      </c>
      <c r="I9" s="38" t="s">
        <v>86</v>
      </c>
      <c r="J9" s="38" t="s">
        <v>87</v>
      </c>
      <c r="K9" s="38" t="s">
        <v>86</v>
      </c>
      <c r="L9" s="38" t="s">
        <v>87</v>
      </c>
      <c r="M9" s="39" t="s">
        <v>86</v>
      </c>
      <c r="N9" s="39" t="s">
        <v>87</v>
      </c>
      <c r="O9" s="39" t="s">
        <v>86</v>
      </c>
      <c r="P9" s="39" t="s">
        <v>87</v>
      </c>
      <c r="Q9" s="39" t="s">
        <v>86</v>
      </c>
      <c r="R9" s="39" t="s">
        <v>87</v>
      </c>
      <c r="S9" s="39" t="s">
        <v>86</v>
      </c>
      <c r="T9" s="39" t="s">
        <v>87</v>
      </c>
      <c r="U9" s="39" t="s">
        <v>86</v>
      </c>
      <c r="V9" s="39" t="s">
        <v>86</v>
      </c>
    </row>
    <row r="10" spans="1:22" s="44" customFormat="1" ht="19.5" customHeight="1">
      <c r="A10" s="41">
        <v>1</v>
      </c>
      <c r="B10" s="41">
        <v>2</v>
      </c>
      <c r="C10" s="42">
        <v>3</v>
      </c>
      <c r="D10" s="42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</row>
    <row r="11" spans="1:22" s="51" customFormat="1" ht="73.5" customHeight="1">
      <c r="A11" s="45"/>
      <c r="B11" s="46" t="s">
        <v>108</v>
      </c>
      <c r="C11" s="47">
        <v>146</v>
      </c>
      <c r="D11" s="47">
        <v>141</v>
      </c>
      <c r="E11" s="48">
        <v>13</v>
      </c>
      <c r="F11" s="49">
        <v>13</v>
      </c>
      <c r="G11" s="49">
        <v>59</v>
      </c>
      <c r="H11" s="49">
        <v>59</v>
      </c>
      <c r="I11" s="49">
        <v>13</v>
      </c>
      <c r="J11" s="49">
        <v>13</v>
      </c>
      <c r="K11" s="49">
        <v>13</v>
      </c>
      <c r="L11" s="49">
        <v>13</v>
      </c>
      <c r="M11" s="50">
        <v>5</v>
      </c>
      <c r="N11" s="50">
        <v>5</v>
      </c>
      <c r="O11" s="50">
        <v>2</v>
      </c>
      <c r="P11" s="50">
        <v>2</v>
      </c>
      <c r="Q11" s="50">
        <v>1</v>
      </c>
      <c r="R11" s="50">
        <v>1</v>
      </c>
      <c r="S11" s="50">
        <v>1</v>
      </c>
      <c r="T11" s="50">
        <v>1</v>
      </c>
      <c r="U11" s="50">
        <v>1</v>
      </c>
      <c r="V11" s="50">
        <v>1</v>
      </c>
    </row>
    <row r="12" spans="1:22" s="51" customFormat="1" ht="73.5" customHeight="1">
      <c r="A12" s="112"/>
      <c r="B12" s="113"/>
      <c r="C12" s="114"/>
      <c r="D12" s="114"/>
      <c r="E12" s="115"/>
      <c r="F12" s="116"/>
      <c r="G12" s="116"/>
      <c r="H12" s="116"/>
      <c r="I12" s="116"/>
      <c r="J12" s="116"/>
      <c r="K12" s="116"/>
      <c r="L12" s="116"/>
      <c r="M12" s="117"/>
      <c r="N12" s="117"/>
      <c r="O12" s="117"/>
      <c r="P12" s="117"/>
      <c r="Q12" s="455" t="s">
        <v>123</v>
      </c>
      <c r="R12" s="455"/>
      <c r="S12" s="455"/>
      <c r="T12" s="455"/>
      <c r="U12" s="455"/>
      <c r="V12" s="117"/>
    </row>
    <row r="13" spans="9:21" ht="21" customHeight="1">
      <c r="I13" s="454"/>
      <c r="J13" s="454"/>
      <c r="K13" s="454"/>
      <c r="Q13" s="456" t="s">
        <v>124</v>
      </c>
      <c r="R13" s="456"/>
      <c r="S13" s="456"/>
      <c r="T13" s="456"/>
      <c r="U13" s="456"/>
    </row>
    <row r="14" spans="17:21" ht="18.75" customHeight="1">
      <c r="Q14" s="453" t="s">
        <v>106</v>
      </c>
      <c r="R14" s="453"/>
      <c r="S14" s="453"/>
      <c r="T14" s="453"/>
      <c r="U14" s="453"/>
    </row>
    <row r="15" spans="17:21" ht="21" customHeight="1">
      <c r="Q15" s="452" t="s">
        <v>125</v>
      </c>
      <c r="R15" s="452"/>
      <c r="S15" s="452"/>
      <c r="T15" s="452"/>
      <c r="U15" s="452"/>
    </row>
    <row r="16" spans="17:21" ht="20.25" customHeight="1">
      <c r="Q16" s="453" t="s">
        <v>108</v>
      </c>
      <c r="R16" s="453"/>
      <c r="S16" s="453"/>
      <c r="T16" s="453"/>
      <c r="U16" s="453"/>
    </row>
    <row r="17" ht="12.75">
      <c r="R17" s="55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S9" sqref="S9"/>
    </sheetView>
  </sheetViews>
  <sheetFormatPr defaultColWidth="9.140625" defaultRowHeight="15"/>
  <cols>
    <col min="1" max="1" width="3.7109375" style="56" customWidth="1"/>
    <col min="2" max="2" width="11.28125" style="56" customWidth="1"/>
    <col min="3" max="4" width="7.421875" style="57" customWidth="1"/>
    <col min="5" max="26" width="6.7109375" style="57" customWidth="1"/>
    <col min="27" max="16384" width="9.140625" style="56" customWidth="1"/>
  </cols>
  <sheetData>
    <row r="1" spans="11:26" ht="12" customHeight="1">
      <c r="K1" s="479"/>
      <c r="L1" s="479"/>
      <c r="M1" s="58"/>
      <c r="N1" s="58"/>
      <c r="O1" s="58"/>
      <c r="P1" s="58"/>
      <c r="Q1" s="58"/>
      <c r="R1" s="58"/>
      <c r="S1" s="58"/>
      <c r="T1" s="58"/>
      <c r="U1" s="58"/>
      <c r="V1" s="58"/>
      <c r="X1" s="59"/>
      <c r="Y1" s="56"/>
      <c r="Z1" s="60" t="s">
        <v>91</v>
      </c>
    </row>
    <row r="2" spans="1:26" s="28" customFormat="1" ht="18.75" customHeight="1">
      <c r="A2" s="460" t="s">
        <v>126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</row>
    <row r="3" spans="1:26" s="28" customFormat="1" ht="6.75" customHeight="1">
      <c r="A3" s="30"/>
      <c r="B3" s="3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  <c r="Z3" s="62"/>
    </row>
    <row r="4" spans="1:26" s="28" customFormat="1" ht="21" customHeight="1">
      <c r="A4" s="461" t="s">
        <v>153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18" customHeight="1">
      <c r="A5" s="31" t="s">
        <v>37</v>
      </c>
      <c r="B5" s="63"/>
      <c r="C5" s="64"/>
      <c r="D5" s="64"/>
      <c r="E5" s="64"/>
      <c r="F5" s="64"/>
      <c r="G5" s="64"/>
      <c r="H5" s="64"/>
      <c r="I5" s="64"/>
      <c r="X5" s="463"/>
      <c r="Y5" s="463"/>
      <c r="Z5" s="463"/>
    </row>
    <row r="6" spans="1:26" ht="18" customHeight="1">
      <c r="A6" s="66"/>
      <c r="B6" s="66"/>
      <c r="C6" s="64"/>
      <c r="D6" s="64"/>
      <c r="E6" s="64"/>
      <c r="F6" s="64"/>
      <c r="G6" s="64"/>
      <c r="H6" s="64"/>
      <c r="I6" s="64"/>
      <c r="X6" s="65"/>
      <c r="Y6" s="65"/>
      <c r="Z6" s="65"/>
    </row>
    <row r="7" spans="1:26" s="40" customFormat="1" ht="30.75" customHeight="1">
      <c r="A7" s="471" t="s">
        <v>76</v>
      </c>
      <c r="B7" s="476" t="s">
        <v>102</v>
      </c>
      <c r="C7" s="468" t="s">
        <v>77</v>
      </c>
      <c r="D7" s="469"/>
      <c r="E7" s="464" t="s">
        <v>78</v>
      </c>
      <c r="F7" s="464"/>
      <c r="G7" s="464"/>
      <c r="H7" s="464"/>
      <c r="I7" s="464"/>
      <c r="J7" s="464"/>
      <c r="K7" s="464"/>
      <c r="L7" s="464"/>
      <c r="M7" s="466" t="s">
        <v>92</v>
      </c>
      <c r="N7" s="467"/>
      <c r="O7" s="467"/>
      <c r="P7" s="467"/>
      <c r="Q7" s="467"/>
      <c r="R7" s="467"/>
      <c r="S7" s="467"/>
      <c r="T7" s="467"/>
      <c r="U7" s="467"/>
      <c r="V7" s="467"/>
      <c r="W7" s="465" t="s">
        <v>79</v>
      </c>
      <c r="X7" s="465"/>
      <c r="Y7" s="465" t="s">
        <v>80</v>
      </c>
      <c r="Z7" s="465"/>
    </row>
    <row r="8" spans="1:26" s="40" customFormat="1" ht="47.25" customHeight="1">
      <c r="A8" s="472"/>
      <c r="B8" s="477"/>
      <c r="C8" s="480" t="s">
        <v>81</v>
      </c>
      <c r="D8" s="481"/>
      <c r="E8" s="470" t="s">
        <v>82</v>
      </c>
      <c r="F8" s="470"/>
      <c r="G8" s="470" t="s">
        <v>83</v>
      </c>
      <c r="H8" s="470"/>
      <c r="I8" s="470" t="s">
        <v>84</v>
      </c>
      <c r="J8" s="470"/>
      <c r="K8" s="470" t="s">
        <v>85</v>
      </c>
      <c r="L8" s="470"/>
      <c r="M8" s="474" t="s">
        <v>93</v>
      </c>
      <c r="N8" s="474"/>
      <c r="O8" s="474" t="s">
        <v>94</v>
      </c>
      <c r="P8" s="474"/>
      <c r="Q8" s="474" t="s">
        <v>95</v>
      </c>
      <c r="R8" s="474"/>
      <c r="S8" s="474" t="s">
        <v>96</v>
      </c>
      <c r="T8" s="474"/>
      <c r="U8" s="474" t="s">
        <v>97</v>
      </c>
      <c r="V8" s="475"/>
      <c r="W8" s="465"/>
      <c r="X8" s="465"/>
      <c r="Y8" s="465"/>
      <c r="Z8" s="465"/>
    </row>
    <row r="9" spans="1:26" s="40" customFormat="1" ht="60.75" customHeight="1">
      <c r="A9" s="473"/>
      <c r="B9" s="478"/>
      <c r="C9" s="67" t="s">
        <v>88</v>
      </c>
      <c r="D9" s="67" t="s">
        <v>89</v>
      </c>
      <c r="E9" s="68" t="s">
        <v>88</v>
      </c>
      <c r="F9" s="68" t="s">
        <v>89</v>
      </c>
      <c r="G9" s="68" t="s">
        <v>88</v>
      </c>
      <c r="H9" s="68" t="s">
        <v>89</v>
      </c>
      <c r="I9" s="68" t="s">
        <v>88</v>
      </c>
      <c r="J9" s="68" t="s">
        <v>89</v>
      </c>
      <c r="K9" s="68" t="s">
        <v>88</v>
      </c>
      <c r="L9" s="68" t="s">
        <v>89</v>
      </c>
      <c r="M9" s="39" t="s">
        <v>88</v>
      </c>
      <c r="N9" s="39" t="s">
        <v>89</v>
      </c>
      <c r="O9" s="39" t="s">
        <v>88</v>
      </c>
      <c r="P9" s="39" t="s">
        <v>89</v>
      </c>
      <c r="Q9" s="39" t="s">
        <v>88</v>
      </c>
      <c r="R9" s="39" t="s">
        <v>89</v>
      </c>
      <c r="S9" s="39" t="s">
        <v>88</v>
      </c>
      <c r="T9" s="39" t="s">
        <v>89</v>
      </c>
      <c r="U9" s="39" t="s">
        <v>88</v>
      </c>
      <c r="V9" s="39" t="s">
        <v>89</v>
      </c>
      <c r="W9" s="38" t="s">
        <v>88</v>
      </c>
      <c r="X9" s="38" t="s">
        <v>89</v>
      </c>
      <c r="Y9" s="38" t="s">
        <v>88</v>
      </c>
      <c r="Z9" s="38" t="s">
        <v>89</v>
      </c>
    </row>
    <row r="10" spans="1:26" s="70" customFormat="1" ht="19.5" customHeight="1">
      <c r="A10" s="41">
        <v>1</v>
      </c>
      <c r="B10" s="41">
        <v>2</v>
      </c>
      <c r="C10" s="41">
        <v>3</v>
      </c>
      <c r="D10" s="41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  <c r="Y10" s="69">
        <v>25</v>
      </c>
      <c r="Z10" s="69">
        <v>26</v>
      </c>
    </row>
    <row r="11" spans="1:26" s="75" customFormat="1" ht="82.5" customHeight="1">
      <c r="A11" s="71"/>
      <c r="B11" s="138" t="s">
        <v>108</v>
      </c>
      <c r="C11" s="72">
        <v>141</v>
      </c>
      <c r="D11" s="72">
        <v>141</v>
      </c>
      <c r="E11" s="73">
        <v>13</v>
      </c>
      <c r="F11" s="73">
        <v>13</v>
      </c>
      <c r="G11" s="73">
        <v>59</v>
      </c>
      <c r="H11" s="73">
        <v>59</v>
      </c>
      <c r="I11" s="73">
        <v>13</v>
      </c>
      <c r="J11" s="73">
        <v>13</v>
      </c>
      <c r="K11" s="73">
        <v>13</v>
      </c>
      <c r="L11" s="73">
        <v>13</v>
      </c>
      <c r="M11" s="74">
        <v>5</v>
      </c>
      <c r="N11" s="74">
        <v>5</v>
      </c>
      <c r="O11" s="74">
        <v>2</v>
      </c>
      <c r="P11" s="74">
        <v>2</v>
      </c>
      <c r="Q11" s="74">
        <v>1</v>
      </c>
      <c r="R11" s="74">
        <v>1</v>
      </c>
      <c r="S11" s="74">
        <v>1</v>
      </c>
      <c r="T11" s="74">
        <v>1</v>
      </c>
      <c r="U11" s="74">
        <v>1</v>
      </c>
      <c r="V11" s="74">
        <v>1</v>
      </c>
      <c r="W11" s="74">
        <v>2406</v>
      </c>
      <c r="X11" s="74">
        <v>2406</v>
      </c>
      <c r="Y11" s="74">
        <v>3085</v>
      </c>
      <c r="Z11" s="74">
        <v>3085</v>
      </c>
    </row>
    <row r="12" spans="12:24" ht="15"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2:24" ht="15"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2:24" ht="15"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2:24" ht="15"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2:24" ht="15">
      <c r="V16" s="87"/>
      <c r="X16" s="78"/>
    </row>
    <row r="17" spans="13:22" ht="24.75" customHeight="1">
      <c r="M17" s="79"/>
      <c r="N17" s="79"/>
      <c r="O17" s="79"/>
      <c r="P17" s="79"/>
      <c r="Q17" s="79"/>
      <c r="R17" s="79"/>
      <c r="S17" s="79"/>
      <c r="T17" s="79"/>
      <c r="V17" s="52" t="s">
        <v>123</v>
      </c>
    </row>
    <row r="18" ht="16.5">
      <c r="V18" s="53" t="s">
        <v>124</v>
      </c>
    </row>
    <row r="19" ht="21" customHeight="1">
      <c r="V19" s="53" t="s">
        <v>106</v>
      </c>
    </row>
    <row r="20" ht="24.75" customHeight="1">
      <c r="V20" s="54" t="s">
        <v>125</v>
      </c>
    </row>
    <row r="21" ht="20.25" customHeight="1">
      <c r="V21" s="53" t="s">
        <v>108</v>
      </c>
    </row>
  </sheetData>
  <sheetProtection/>
  <mergeCells count="21">
    <mergeCell ref="K1:L1"/>
    <mergeCell ref="K8:L8"/>
    <mergeCell ref="A2:Z2"/>
    <mergeCell ref="W7:X8"/>
    <mergeCell ref="A4:Z4"/>
    <mergeCell ref="G8:H8"/>
    <mergeCell ref="C8:D8"/>
    <mergeCell ref="A7:A9"/>
    <mergeCell ref="Q8:R8"/>
    <mergeCell ref="U8:V8"/>
    <mergeCell ref="O8:P8"/>
    <mergeCell ref="S8:T8"/>
    <mergeCell ref="B7:B9"/>
    <mergeCell ref="I8:J8"/>
    <mergeCell ref="M8:N8"/>
    <mergeCell ref="X5:Z5"/>
    <mergeCell ref="E7:L7"/>
    <mergeCell ref="Y7:Z8"/>
    <mergeCell ref="M7:V7"/>
    <mergeCell ref="C7:D7"/>
    <mergeCell ref="E8:F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2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282" customWidth="1"/>
    <col min="2" max="2" width="17.140625" style="282" customWidth="1"/>
    <col min="3" max="3" width="9.140625" style="285" customWidth="1"/>
    <col min="4" max="4" width="10.7109375" style="285" customWidth="1"/>
    <col min="5" max="5" width="12.00390625" style="285" customWidth="1"/>
    <col min="6" max="6" width="9.140625" style="285" customWidth="1"/>
    <col min="7" max="7" width="7.57421875" style="285" bestFit="1" customWidth="1"/>
    <col min="8" max="8" width="13.8515625" style="285" customWidth="1"/>
    <col min="9" max="9" width="42.7109375" style="284" customWidth="1"/>
    <col min="10" max="10" width="9.28125" style="381" customWidth="1"/>
    <col min="11" max="11" width="10.57421875" style="381" customWidth="1"/>
    <col min="12" max="12" width="12.57421875" style="382" customWidth="1"/>
    <col min="13" max="24" width="9.140625" style="286" customWidth="1"/>
    <col min="25" max="36" width="9.140625" style="221" customWidth="1"/>
    <col min="37" max="57" width="9.140625" style="118" customWidth="1"/>
  </cols>
  <sheetData>
    <row r="1" spans="1:9" ht="27.75" customHeight="1">
      <c r="A1" s="482" t="s">
        <v>139</v>
      </c>
      <c r="B1" s="482"/>
      <c r="C1" s="482"/>
      <c r="D1" s="482"/>
      <c r="E1" s="482"/>
      <c r="F1" s="482"/>
      <c r="G1" s="482"/>
      <c r="H1" s="482"/>
      <c r="I1" s="380"/>
    </row>
    <row r="2" spans="5:9" ht="15.75">
      <c r="E2" s="483" t="s">
        <v>154</v>
      </c>
      <c r="F2" s="484"/>
      <c r="G2" s="484"/>
      <c r="H2" s="484"/>
      <c r="I2" s="383"/>
    </row>
    <row r="3" spans="1:9" ht="63" customHeight="1">
      <c r="A3" s="487" t="s">
        <v>0</v>
      </c>
      <c r="B3" s="487" t="s">
        <v>130</v>
      </c>
      <c r="C3" s="485" t="s">
        <v>131</v>
      </c>
      <c r="D3" s="485"/>
      <c r="E3" s="485" t="s">
        <v>132</v>
      </c>
      <c r="F3" s="485" t="s">
        <v>133</v>
      </c>
      <c r="G3" s="485"/>
      <c r="H3" s="485" t="s">
        <v>134</v>
      </c>
      <c r="I3" s="384"/>
    </row>
    <row r="4" spans="1:12" ht="79.5" customHeight="1">
      <c r="A4" s="487"/>
      <c r="B4" s="487"/>
      <c r="C4" s="358" t="s">
        <v>135</v>
      </c>
      <c r="D4" s="358" t="s">
        <v>136</v>
      </c>
      <c r="E4" s="485"/>
      <c r="F4" s="358" t="s">
        <v>135</v>
      </c>
      <c r="G4" s="358" t="s">
        <v>136</v>
      </c>
      <c r="H4" s="485"/>
      <c r="I4" s="384"/>
      <c r="L4" s="385">
        <v>0</v>
      </c>
    </row>
    <row r="5" spans="1:57" s="88" customFormat="1" ht="15">
      <c r="A5" s="359">
        <v>1</v>
      </c>
      <c r="B5" s="359">
        <v>2</v>
      </c>
      <c r="C5" s="359">
        <v>5</v>
      </c>
      <c r="D5" s="359">
        <v>6</v>
      </c>
      <c r="E5" s="359">
        <v>7</v>
      </c>
      <c r="F5" s="359">
        <v>8</v>
      </c>
      <c r="G5" s="359">
        <v>9</v>
      </c>
      <c r="H5" s="359">
        <v>10</v>
      </c>
      <c r="I5" s="386"/>
      <c r="J5" s="387"/>
      <c r="K5" s="388" t="s">
        <v>145</v>
      </c>
      <c r="L5" s="389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</row>
    <row r="6" spans="1:36" s="281" customFormat="1" ht="15">
      <c r="A6" s="360">
        <v>1</v>
      </c>
      <c r="B6" s="361" t="s">
        <v>22</v>
      </c>
      <c r="C6" s="362">
        <v>3802</v>
      </c>
      <c r="D6" s="362">
        <v>0</v>
      </c>
      <c r="E6" s="363">
        <v>0</v>
      </c>
      <c r="F6" s="362">
        <v>35944</v>
      </c>
      <c r="G6" s="362">
        <v>320</v>
      </c>
      <c r="H6" s="364">
        <v>0</v>
      </c>
      <c r="I6" s="390"/>
      <c r="J6" s="269">
        <f aca="true" t="shared" si="0" ref="J6:J19">E6+H6</f>
        <v>0</v>
      </c>
      <c r="K6" s="268">
        <f>'Part-II'!K11</f>
        <v>0</v>
      </c>
      <c r="L6" s="402">
        <f>J6-K6</f>
        <v>0</v>
      </c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</row>
    <row r="7" spans="1:36" s="230" customFormat="1" ht="15">
      <c r="A7" s="365">
        <v>2</v>
      </c>
      <c r="B7" s="366" t="s">
        <v>23</v>
      </c>
      <c r="C7" s="367">
        <v>7895</v>
      </c>
      <c r="D7" s="367">
        <v>36</v>
      </c>
      <c r="E7" s="367">
        <v>27.94045</v>
      </c>
      <c r="F7" s="367">
        <v>26404</v>
      </c>
      <c r="G7" s="367">
        <v>45</v>
      </c>
      <c r="H7" s="367">
        <v>79.38043</v>
      </c>
      <c r="I7" s="391"/>
      <c r="J7" s="269">
        <f t="shared" si="0"/>
        <v>107.32088</v>
      </c>
      <c r="K7" s="268">
        <f>'Part-II'!K12</f>
        <v>107.32088</v>
      </c>
      <c r="L7" s="402">
        <f aca="true" t="shared" si="1" ref="L7:L19">J7-K7</f>
        <v>0</v>
      </c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</row>
    <row r="8" spans="1:36" s="272" customFormat="1" ht="15">
      <c r="A8" s="368">
        <v>3</v>
      </c>
      <c r="B8" s="366" t="s">
        <v>24</v>
      </c>
      <c r="C8" s="369">
        <v>920</v>
      </c>
      <c r="D8" s="369">
        <v>752</v>
      </c>
      <c r="E8" s="367">
        <v>4.26</v>
      </c>
      <c r="F8" s="369">
        <v>8751</v>
      </c>
      <c r="G8" s="369">
        <v>3637</v>
      </c>
      <c r="H8" s="367">
        <v>23.04</v>
      </c>
      <c r="I8" s="391"/>
      <c r="J8" s="269">
        <f t="shared" si="0"/>
        <v>27.299999999999997</v>
      </c>
      <c r="K8" s="268">
        <f>'Part-II'!K13</f>
        <v>27.29885</v>
      </c>
      <c r="L8" s="402">
        <f t="shared" si="1"/>
        <v>0.0011499999999955435</v>
      </c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7" s="276" customFormat="1" ht="15">
      <c r="A9" s="365">
        <v>4</v>
      </c>
      <c r="B9" s="366" t="s">
        <v>25</v>
      </c>
      <c r="C9" s="283">
        <v>15635</v>
      </c>
      <c r="D9" s="336">
        <v>612</v>
      </c>
      <c r="E9" s="262">
        <v>0</v>
      </c>
      <c r="F9" s="283">
        <v>45236</v>
      </c>
      <c r="G9" s="369">
        <v>59</v>
      </c>
      <c r="H9" s="370">
        <v>0</v>
      </c>
      <c r="I9" s="391"/>
      <c r="J9" s="269">
        <f t="shared" si="0"/>
        <v>0</v>
      </c>
      <c r="K9" s="268">
        <f>'Part-II'!K14</f>
        <v>0</v>
      </c>
      <c r="L9" s="402">
        <f t="shared" si="1"/>
        <v>0</v>
      </c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75"/>
    </row>
    <row r="10" spans="1:36" s="230" customFormat="1" ht="15">
      <c r="A10" s="365">
        <v>5</v>
      </c>
      <c r="B10" s="366" t="s">
        <v>26</v>
      </c>
      <c r="C10" s="369">
        <v>18953</v>
      </c>
      <c r="D10" s="369">
        <v>345</v>
      </c>
      <c r="E10" s="262">
        <v>13.9022</v>
      </c>
      <c r="F10" s="369">
        <v>34990</v>
      </c>
      <c r="G10" s="369">
        <v>3086</v>
      </c>
      <c r="H10" s="262">
        <v>31.785</v>
      </c>
      <c r="I10" s="391"/>
      <c r="J10" s="269">
        <f t="shared" si="0"/>
        <v>45.687200000000004</v>
      </c>
      <c r="K10" s="268">
        <f>'Part-II'!K15</f>
        <v>45.6872</v>
      </c>
      <c r="L10" s="402">
        <f t="shared" si="1"/>
        <v>0</v>
      </c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</row>
    <row r="11" spans="1:36" s="272" customFormat="1" ht="15">
      <c r="A11" s="365">
        <v>6</v>
      </c>
      <c r="B11" s="366" t="s">
        <v>27</v>
      </c>
      <c r="C11" s="369">
        <v>4445</v>
      </c>
      <c r="D11" s="369">
        <v>1606</v>
      </c>
      <c r="E11" s="371">
        <v>2.9042</v>
      </c>
      <c r="F11" s="369">
        <v>30311</v>
      </c>
      <c r="G11" s="369">
        <v>5853</v>
      </c>
      <c r="H11" s="371">
        <v>6.0229</v>
      </c>
      <c r="I11" s="391"/>
      <c r="J11" s="269">
        <f t="shared" si="0"/>
        <v>8.9271</v>
      </c>
      <c r="K11" s="268">
        <f>'Part-II'!K16</f>
        <v>8.9271</v>
      </c>
      <c r="L11" s="402">
        <f t="shared" si="1"/>
        <v>0</v>
      </c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</row>
    <row r="12" spans="1:36" s="272" customFormat="1" ht="15">
      <c r="A12" s="365">
        <v>7</v>
      </c>
      <c r="B12" s="366" t="s">
        <v>129</v>
      </c>
      <c r="C12" s="372">
        <v>4466</v>
      </c>
      <c r="D12" s="372">
        <v>53</v>
      </c>
      <c r="E12" s="373">
        <v>0</v>
      </c>
      <c r="F12" s="372">
        <v>35893</v>
      </c>
      <c r="G12" s="372">
        <v>4300</v>
      </c>
      <c r="H12" s="373">
        <v>0</v>
      </c>
      <c r="I12" s="391"/>
      <c r="J12" s="269">
        <f t="shared" si="0"/>
        <v>0</v>
      </c>
      <c r="K12" s="268">
        <f>'Part-II'!K17</f>
        <v>0</v>
      </c>
      <c r="L12" s="402">
        <f t="shared" si="1"/>
        <v>0</v>
      </c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</row>
    <row r="13" spans="1:36" s="230" customFormat="1" ht="15">
      <c r="A13" s="365">
        <v>8</v>
      </c>
      <c r="B13" s="366" t="s">
        <v>29</v>
      </c>
      <c r="C13" s="374">
        <v>2380</v>
      </c>
      <c r="D13" s="374">
        <v>11</v>
      </c>
      <c r="E13" s="283">
        <v>0</v>
      </c>
      <c r="F13" s="374">
        <v>32582</v>
      </c>
      <c r="G13" s="374">
        <v>1389</v>
      </c>
      <c r="H13" s="262">
        <v>12.9324</v>
      </c>
      <c r="I13" s="391"/>
      <c r="J13" s="269">
        <f t="shared" si="0"/>
        <v>12.9324</v>
      </c>
      <c r="K13" s="268">
        <f>'Part-II'!K18</f>
        <v>12.932399999999998</v>
      </c>
      <c r="L13" s="402">
        <f t="shared" si="1"/>
        <v>0</v>
      </c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</row>
    <row r="14" spans="1:36" s="230" customFormat="1" ht="15">
      <c r="A14" s="365">
        <v>9</v>
      </c>
      <c r="B14" s="366" t="s">
        <v>30</v>
      </c>
      <c r="C14" s="369">
        <v>0</v>
      </c>
      <c r="D14" s="369">
        <v>0</v>
      </c>
      <c r="E14" s="371"/>
      <c r="F14" s="369">
        <v>51609</v>
      </c>
      <c r="G14" s="369">
        <v>486</v>
      </c>
      <c r="H14" s="371">
        <v>0</v>
      </c>
      <c r="I14" s="391"/>
      <c r="J14" s="269">
        <f t="shared" si="0"/>
        <v>0</v>
      </c>
      <c r="K14" s="268">
        <f>'Part-II'!K19</f>
        <v>0</v>
      </c>
      <c r="L14" s="402">
        <f t="shared" si="1"/>
        <v>0</v>
      </c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</row>
    <row r="15" spans="1:36" s="272" customFormat="1" ht="15">
      <c r="A15" s="368">
        <v>10</v>
      </c>
      <c r="B15" s="375" t="s">
        <v>31</v>
      </c>
      <c r="C15" s="266">
        <v>7679</v>
      </c>
      <c r="D15" s="369">
        <v>0</v>
      </c>
      <c r="E15" s="266">
        <v>0</v>
      </c>
      <c r="F15" s="266">
        <v>48857</v>
      </c>
      <c r="G15" s="369">
        <v>0</v>
      </c>
      <c r="H15" s="266">
        <v>0</v>
      </c>
      <c r="I15" s="391"/>
      <c r="J15" s="269">
        <f t="shared" si="0"/>
        <v>0</v>
      </c>
      <c r="K15" s="268">
        <f>'Part-II'!K20</f>
        <v>0</v>
      </c>
      <c r="L15" s="402">
        <f t="shared" si="1"/>
        <v>0</v>
      </c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</row>
    <row r="16" spans="1:37" s="278" customFormat="1" ht="15">
      <c r="A16" s="365">
        <v>11</v>
      </c>
      <c r="B16" s="366" t="s">
        <v>32</v>
      </c>
      <c r="C16" s="367">
        <v>3213</v>
      </c>
      <c r="D16" s="367">
        <v>0</v>
      </c>
      <c r="E16" s="376">
        <v>3.4216</v>
      </c>
      <c r="F16" s="367">
        <v>28403</v>
      </c>
      <c r="G16" s="367">
        <v>0</v>
      </c>
      <c r="H16" s="367">
        <v>13.182</v>
      </c>
      <c r="I16" s="391"/>
      <c r="J16" s="269">
        <f t="shared" si="0"/>
        <v>16.6036</v>
      </c>
      <c r="K16" s="268">
        <f>'Part-II'!K21</f>
        <v>16.6036</v>
      </c>
      <c r="L16" s="402">
        <f t="shared" si="1"/>
        <v>0</v>
      </c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7"/>
    </row>
    <row r="17" spans="1:36" s="230" customFormat="1" ht="15">
      <c r="A17" s="365">
        <v>12</v>
      </c>
      <c r="B17" s="366" t="s">
        <v>33</v>
      </c>
      <c r="C17" s="374">
        <v>2906</v>
      </c>
      <c r="D17" s="374">
        <v>0</v>
      </c>
      <c r="E17" s="262">
        <v>0</v>
      </c>
      <c r="F17" s="262">
        <v>45847</v>
      </c>
      <c r="G17" s="374">
        <v>4733</v>
      </c>
      <c r="H17" s="262">
        <v>0</v>
      </c>
      <c r="I17" s="391"/>
      <c r="J17" s="269">
        <f t="shared" si="0"/>
        <v>0</v>
      </c>
      <c r="K17" s="268">
        <f>'Part-II'!K22</f>
        <v>0</v>
      </c>
      <c r="L17" s="402">
        <f t="shared" si="1"/>
        <v>0</v>
      </c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</row>
    <row r="18" spans="1:36" s="230" customFormat="1" ht="15">
      <c r="A18" s="377">
        <v>13</v>
      </c>
      <c r="B18" s="378" t="s">
        <v>34</v>
      </c>
      <c r="C18" s="379">
        <v>2741</v>
      </c>
      <c r="D18" s="379">
        <v>0</v>
      </c>
      <c r="E18" s="283"/>
      <c r="F18" s="379">
        <v>38657</v>
      </c>
      <c r="G18" s="379">
        <v>0</v>
      </c>
      <c r="H18" s="262">
        <v>26.17</v>
      </c>
      <c r="I18" s="391"/>
      <c r="J18" s="392">
        <f t="shared" si="0"/>
        <v>26.17</v>
      </c>
      <c r="K18" s="393">
        <f>'Part-II'!K23</f>
        <v>26.170859999999998</v>
      </c>
      <c r="L18" s="402">
        <f t="shared" si="1"/>
        <v>-0.0008599999999958641</v>
      </c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</row>
    <row r="19" spans="1:36" s="129" customFormat="1" ht="24" customHeight="1">
      <c r="A19" s="486" t="s">
        <v>5</v>
      </c>
      <c r="B19" s="486"/>
      <c r="C19" s="369">
        <f aca="true" t="shared" si="2" ref="C19:H19">SUM(C6:C18)</f>
        <v>75035</v>
      </c>
      <c r="D19" s="369">
        <f t="shared" si="2"/>
        <v>3415</v>
      </c>
      <c r="E19" s="371">
        <f t="shared" si="2"/>
        <v>52.42845</v>
      </c>
      <c r="F19" s="369">
        <f t="shared" si="2"/>
        <v>463484</v>
      </c>
      <c r="G19" s="369">
        <f t="shared" si="2"/>
        <v>23908</v>
      </c>
      <c r="H19" s="371">
        <f t="shared" si="2"/>
        <v>192.51272999999998</v>
      </c>
      <c r="I19" s="394"/>
      <c r="J19" s="269">
        <f t="shared" si="0"/>
        <v>244.94117999999997</v>
      </c>
      <c r="K19" s="268">
        <f>'Part-II'!K24</f>
        <v>244.94089</v>
      </c>
      <c r="L19" s="402">
        <f t="shared" si="1"/>
        <v>0.0002899999999783631</v>
      </c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</row>
    <row r="20" spans="1:36" s="128" customFormat="1" ht="15">
      <c r="A20" s="282"/>
      <c r="B20" s="282"/>
      <c r="C20" s="285"/>
      <c r="D20" s="285"/>
      <c r="E20" s="285"/>
      <c r="F20" s="285"/>
      <c r="G20" s="285"/>
      <c r="H20" s="285"/>
      <c r="I20" s="286"/>
      <c r="J20" s="381"/>
      <c r="K20" s="381"/>
      <c r="L20" s="382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</row>
    <row r="21" spans="1:36" s="128" customFormat="1" ht="15">
      <c r="A21" s="282"/>
      <c r="B21" s="282"/>
      <c r="C21" s="283"/>
      <c r="D21" s="283"/>
      <c r="E21" s="283"/>
      <c r="F21" s="283"/>
      <c r="G21" s="283"/>
      <c r="H21" s="283"/>
      <c r="I21" s="284"/>
      <c r="J21" s="381"/>
      <c r="K21" s="381"/>
      <c r="L21" s="382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</row>
    <row r="22" spans="1:36" s="128" customFormat="1" ht="15">
      <c r="A22" s="282"/>
      <c r="B22" s="282"/>
      <c r="C22" s="285"/>
      <c r="D22" s="285"/>
      <c r="E22" s="285"/>
      <c r="F22" s="285"/>
      <c r="G22" s="285"/>
      <c r="H22" s="285"/>
      <c r="I22" s="286"/>
      <c r="J22" s="381"/>
      <c r="K22" s="381"/>
      <c r="L22" s="382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</row>
    <row r="23" spans="1:36" s="128" customFormat="1" ht="15">
      <c r="A23" s="282"/>
      <c r="B23" s="282"/>
      <c r="C23" s="282"/>
      <c r="D23" s="282"/>
      <c r="E23" s="282"/>
      <c r="F23" s="282"/>
      <c r="G23" s="282"/>
      <c r="H23" s="282"/>
      <c r="I23" s="284"/>
      <c r="J23" s="381"/>
      <c r="K23" s="381"/>
      <c r="L23" s="382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</row>
    <row r="24" spans="1:36" s="200" customFormat="1" ht="11.25">
      <c r="A24" s="287"/>
      <c r="B24" s="287"/>
      <c r="C24" s="288"/>
      <c r="D24" s="288"/>
      <c r="E24" s="288"/>
      <c r="F24" s="288"/>
      <c r="G24" s="288"/>
      <c r="H24" s="288"/>
      <c r="I24" s="289"/>
      <c r="J24" s="287"/>
      <c r="K24" s="287"/>
      <c r="L24" s="395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</row>
    <row r="25" spans="1:36" s="200" customFormat="1" ht="11.25">
      <c r="A25" s="287"/>
      <c r="B25" s="287"/>
      <c r="C25" s="288"/>
      <c r="D25" s="288"/>
      <c r="E25" s="288"/>
      <c r="F25" s="288"/>
      <c r="G25" s="288"/>
      <c r="H25" s="288"/>
      <c r="I25" s="289"/>
      <c r="J25" s="287"/>
      <c r="K25" s="287"/>
      <c r="L25" s="395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</row>
    <row r="26" spans="1:36" s="128" customFormat="1" ht="15">
      <c r="A26" s="282"/>
      <c r="B26" s="282"/>
      <c r="C26" s="285"/>
      <c r="D26" s="285"/>
      <c r="E26" s="285"/>
      <c r="F26" s="285"/>
      <c r="G26" s="285"/>
      <c r="H26" s="285"/>
      <c r="I26" s="284"/>
      <c r="J26" s="381"/>
      <c r="K26" s="381"/>
      <c r="L26" s="382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</row>
    <row r="27" spans="1:36" s="128" customFormat="1" ht="15">
      <c r="A27" s="282"/>
      <c r="B27" s="282"/>
      <c r="C27" s="285"/>
      <c r="D27" s="285"/>
      <c r="E27" s="285"/>
      <c r="F27" s="285"/>
      <c r="G27" s="285"/>
      <c r="H27" s="285"/>
      <c r="I27" s="284"/>
      <c r="J27" s="381"/>
      <c r="K27" s="381"/>
      <c r="L27" s="382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</row>
    <row r="28" spans="1:36" s="128" customFormat="1" ht="15">
      <c r="A28" s="282"/>
      <c r="B28" s="282"/>
      <c r="C28" s="285"/>
      <c r="D28" s="285"/>
      <c r="E28" s="285"/>
      <c r="F28" s="285"/>
      <c r="G28" s="285"/>
      <c r="H28" s="285"/>
      <c r="I28" s="284"/>
      <c r="J28" s="381"/>
      <c r="K28" s="381"/>
      <c r="L28" s="382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</row>
    <row r="29" spans="1:36" s="128" customFormat="1" ht="15">
      <c r="A29" s="282"/>
      <c r="B29" s="282"/>
      <c r="C29" s="285"/>
      <c r="D29" s="285"/>
      <c r="E29" s="285"/>
      <c r="F29" s="285"/>
      <c r="G29" s="285"/>
      <c r="H29" s="285"/>
      <c r="I29" s="284"/>
      <c r="J29" s="381"/>
      <c r="K29" s="381"/>
      <c r="L29" s="382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</row>
    <row r="30" spans="1:36" s="128" customFormat="1" ht="15">
      <c r="A30" s="282"/>
      <c r="B30" s="282"/>
      <c r="C30" s="285"/>
      <c r="D30" s="285"/>
      <c r="E30" s="285"/>
      <c r="F30" s="285"/>
      <c r="G30" s="285"/>
      <c r="H30" s="285"/>
      <c r="I30" s="284"/>
      <c r="J30" s="381"/>
      <c r="K30" s="381"/>
      <c r="L30" s="382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</row>
    <row r="31" spans="1:36" s="128" customFormat="1" ht="15">
      <c r="A31" s="282"/>
      <c r="B31" s="282"/>
      <c r="C31" s="285"/>
      <c r="D31" s="285"/>
      <c r="E31" s="285"/>
      <c r="F31" s="285"/>
      <c r="G31" s="285"/>
      <c r="H31" s="285"/>
      <c r="I31" s="284"/>
      <c r="J31" s="381"/>
      <c r="K31" s="381"/>
      <c r="L31" s="382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</row>
    <row r="32" spans="1:36" s="128" customFormat="1" ht="15">
      <c r="A32" s="282"/>
      <c r="B32" s="282"/>
      <c r="C32" s="285"/>
      <c r="D32" s="285"/>
      <c r="E32" s="285"/>
      <c r="F32" s="285"/>
      <c r="G32" s="285"/>
      <c r="H32" s="285"/>
      <c r="I32" s="284"/>
      <c r="J32" s="381"/>
      <c r="K32" s="381"/>
      <c r="L32" s="382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</row>
    <row r="33" spans="1:36" s="128" customFormat="1" ht="15">
      <c r="A33" s="282"/>
      <c r="B33" s="282"/>
      <c r="C33" s="285"/>
      <c r="D33" s="285"/>
      <c r="E33" s="285"/>
      <c r="F33" s="285"/>
      <c r="G33" s="285"/>
      <c r="H33" s="285"/>
      <c r="I33" s="284"/>
      <c r="J33" s="381"/>
      <c r="K33" s="381"/>
      <c r="L33" s="382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</row>
    <row r="34" spans="1:36" s="128" customFormat="1" ht="15">
      <c r="A34" s="282"/>
      <c r="B34" s="282"/>
      <c r="C34" s="285"/>
      <c r="D34" s="285"/>
      <c r="E34" s="285"/>
      <c r="F34" s="285"/>
      <c r="G34" s="285"/>
      <c r="H34" s="285"/>
      <c r="I34" s="284"/>
      <c r="J34" s="381"/>
      <c r="K34" s="381"/>
      <c r="L34" s="382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</row>
    <row r="35" spans="1:36" s="128" customFormat="1" ht="15">
      <c r="A35" s="282"/>
      <c r="B35" s="282"/>
      <c r="C35" s="285"/>
      <c r="D35" s="285"/>
      <c r="E35" s="285"/>
      <c r="F35" s="285"/>
      <c r="G35" s="285"/>
      <c r="H35" s="285"/>
      <c r="I35" s="284"/>
      <c r="J35" s="381"/>
      <c r="K35" s="381"/>
      <c r="L35" s="382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</row>
    <row r="36" spans="1:36" s="128" customFormat="1" ht="15">
      <c r="A36" s="282"/>
      <c r="B36" s="282"/>
      <c r="C36" s="285"/>
      <c r="D36" s="285"/>
      <c r="E36" s="285"/>
      <c r="F36" s="285"/>
      <c r="G36" s="285"/>
      <c r="H36" s="285"/>
      <c r="I36" s="284"/>
      <c r="J36" s="381"/>
      <c r="K36" s="381"/>
      <c r="L36" s="382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</row>
    <row r="37" spans="1:36" s="128" customFormat="1" ht="15">
      <c r="A37" s="282"/>
      <c r="B37" s="282"/>
      <c r="C37" s="285"/>
      <c r="D37" s="285"/>
      <c r="E37" s="285"/>
      <c r="F37" s="285"/>
      <c r="G37" s="285"/>
      <c r="H37" s="285"/>
      <c r="I37" s="284"/>
      <c r="J37" s="381"/>
      <c r="K37" s="381"/>
      <c r="L37" s="382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</row>
    <row r="38" spans="1:36" s="128" customFormat="1" ht="15">
      <c r="A38" s="282"/>
      <c r="B38" s="282"/>
      <c r="C38" s="285"/>
      <c r="D38" s="285"/>
      <c r="E38" s="285"/>
      <c r="F38" s="285"/>
      <c r="G38" s="285"/>
      <c r="H38" s="285"/>
      <c r="I38" s="284"/>
      <c r="J38" s="381"/>
      <c r="K38" s="381"/>
      <c r="L38" s="382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</row>
    <row r="39" spans="1:36" s="128" customFormat="1" ht="15">
      <c r="A39" s="282"/>
      <c r="B39" s="282"/>
      <c r="C39" s="285"/>
      <c r="D39" s="285"/>
      <c r="E39" s="285"/>
      <c r="F39" s="285"/>
      <c r="G39" s="285"/>
      <c r="H39" s="285"/>
      <c r="I39" s="284"/>
      <c r="J39" s="381"/>
      <c r="K39" s="381"/>
      <c r="L39" s="382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</row>
    <row r="40" spans="1:36" s="128" customFormat="1" ht="15">
      <c r="A40" s="282"/>
      <c r="B40" s="282"/>
      <c r="C40" s="285"/>
      <c r="D40" s="285"/>
      <c r="E40" s="285"/>
      <c r="F40" s="285"/>
      <c r="G40" s="285"/>
      <c r="H40" s="285"/>
      <c r="I40" s="284"/>
      <c r="J40" s="381"/>
      <c r="K40" s="381"/>
      <c r="L40" s="382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</row>
    <row r="41" spans="1:36" s="128" customFormat="1" ht="15">
      <c r="A41" s="282"/>
      <c r="B41" s="282"/>
      <c r="C41" s="285"/>
      <c r="D41" s="285"/>
      <c r="E41" s="285"/>
      <c r="F41" s="285"/>
      <c r="G41" s="285"/>
      <c r="H41" s="285"/>
      <c r="I41" s="284"/>
      <c r="J41" s="381"/>
      <c r="K41" s="381"/>
      <c r="L41" s="382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</row>
    <row r="42" spans="1:36" s="128" customFormat="1" ht="15">
      <c r="A42" s="282"/>
      <c r="B42" s="282"/>
      <c r="C42" s="285"/>
      <c r="D42" s="285"/>
      <c r="E42" s="285"/>
      <c r="F42" s="285"/>
      <c r="G42" s="285"/>
      <c r="H42" s="285"/>
      <c r="I42" s="284"/>
      <c r="J42" s="381"/>
      <c r="K42" s="381"/>
      <c r="L42" s="382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</row>
    <row r="43" spans="1:36" s="128" customFormat="1" ht="15">
      <c r="A43" s="282"/>
      <c r="B43" s="282"/>
      <c r="C43" s="285"/>
      <c r="D43" s="285"/>
      <c r="E43" s="285"/>
      <c r="F43" s="285"/>
      <c r="G43" s="285"/>
      <c r="H43" s="285"/>
      <c r="I43" s="284"/>
      <c r="J43" s="381"/>
      <c r="K43" s="381"/>
      <c r="L43" s="382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</row>
    <row r="44" spans="1:36" s="128" customFormat="1" ht="15">
      <c r="A44" s="282"/>
      <c r="B44" s="282"/>
      <c r="C44" s="285"/>
      <c r="D44" s="285"/>
      <c r="E44" s="285"/>
      <c r="F44" s="285"/>
      <c r="G44" s="285"/>
      <c r="H44" s="285"/>
      <c r="I44" s="284"/>
      <c r="J44" s="381"/>
      <c r="K44" s="381"/>
      <c r="L44" s="382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</row>
    <row r="45" spans="1:36" s="128" customFormat="1" ht="15">
      <c r="A45" s="282"/>
      <c r="B45" s="282"/>
      <c r="C45" s="285"/>
      <c r="D45" s="285"/>
      <c r="E45" s="285"/>
      <c r="F45" s="285"/>
      <c r="G45" s="285"/>
      <c r="H45" s="285"/>
      <c r="I45" s="284"/>
      <c r="J45" s="381"/>
      <c r="K45" s="381"/>
      <c r="L45" s="382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</row>
    <row r="46" spans="1:36" s="128" customFormat="1" ht="15">
      <c r="A46" s="282"/>
      <c r="B46" s="282"/>
      <c r="C46" s="285"/>
      <c r="D46" s="285"/>
      <c r="E46" s="285"/>
      <c r="F46" s="285"/>
      <c r="G46" s="285"/>
      <c r="H46" s="285"/>
      <c r="I46" s="284"/>
      <c r="J46" s="381"/>
      <c r="K46" s="381"/>
      <c r="L46" s="382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</row>
    <row r="47" spans="1:36" s="128" customFormat="1" ht="15">
      <c r="A47" s="282"/>
      <c r="B47" s="282"/>
      <c r="C47" s="285"/>
      <c r="D47" s="285"/>
      <c r="E47" s="285"/>
      <c r="F47" s="285"/>
      <c r="G47" s="285"/>
      <c r="H47" s="285"/>
      <c r="I47" s="284"/>
      <c r="J47" s="381"/>
      <c r="K47" s="381"/>
      <c r="L47" s="382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</row>
    <row r="48" spans="1:36" s="128" customFormat="1" ht="15">
      <c r="A48" s="282"/>
      <c r="B48" s="282"/>
      <c r="C48" s="285"/>
      <c r="D48" s="285"/>
      <c r="E48" s="285"/>
      <c r="F48" s="285"/>
      <c r="G48" s="285"/>
      <c r="H48" s="285"/>
      <c r="I48" s="284"/>
      <c r="J48" s="381"/>
      <c r="K48" s="381"/>
      <c r="L48" s="382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</row>
    <row r="49" spans="1:36" s="128" customFormat="1" ht="15">
      <c r="A49" s="282"/>
      <c r="B49" s="282"/>
      <c r="C49" s="285"/>
      <c r="D49" s="285"/>
      <c r="E49" s="285"/>
      <c r="F49" s="285"/>
      <c r="G49" s="285"/>
      <c r="H49" s="285"/>
      <c r="I49" s="284"/>
      <c r="J49" s="381"/>
      <c r="K49" s="381"/>
      <c r="L49" s="382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</row>
    <row r="50" spans="1:36" s="128" customFormat="1" ht="15">
      <c r="A50" s="282"/>
      <c r="B50" s="282"/>
      <c r="C50" s="285"/>
      <c r="D50" s="285"/>
      <c r="E50" s="285"/>
      <c r="F50" s="285"/>
      <c r="G50" s="285"/>
      <c r="H50" s="285"/>
      <c r="I50" s="284"/>
      <c r="J50" s="381"/>
      <c r="K50" s="381"/>
      <c r="L50" s="382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</row>
    <row r="51" spans="1:36" s="128" customFormat="1" ht="15">
      <c r="A51" s="282"/>
      <c r="B51" s="282"/>
      <c r="C51" s="285"/>
      <c r="D51" s="285"/>
      <c r="E51" s="285"/>
      <c r="F51" s="285"/>
      <c r="G51" s="285"/>
      <c r="H51" s="285"/>
      <c r="I51" s="284"/>
      <c r="J51" s="381"/>
      <c r="K51" s="381"/>
      <c r="L51" s="382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</row>
    <row r="52" spans="1:36" s="128" customFormat="1" ht="15">
      <c r="A52" s="282"/>
      <c r="B52" s="282"/>
      <c r="C52" s="285"/>
      <c r="D52" s="285"/>
      <c r="E52" s="285"/>
      <c r="F52" s="285"/>
      <c r="G52" s="285"/>
      <c r="H52" s="285"/>
      <c r="I52" s="284"/>
      <c r="J52" s="381"/>
      <c r="K52" s="381"/>
      <c r="L52" s="382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</row>
    <row r="53" spans="1:36" s="128" customFormat="1" ht="15">
      <c r="A53" s="282"/>
      <c r="B53" s="282"/>
      <c r="C53" s="285"/>
      <c r="D53" s="285"/>
      <c r="E53" s="285"/>
      <c r="F53" s="285"/>
      <c r="G53" s="285"/>
      <c r="H53" s="285"/>
      <c r="I53" s="284"/>
      <c r="J53" s="381"/>
      <c r="K53" s="381"/>
      <c r="L53" s="382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</row>
    <row r="54" spans="1:36" s="128" customFormat="1" ht="15">
      <c r="A54" s="282"/>
      <c r="B54" s="282"/>
      <c r="C54" s="285"/>
      <c r="D54" s="285"/>
      <c r="E54" s="285"/>
      <c r="F54" s="285"/>
      <c r="G54" s="285"/>
      <c r="H54" s="285"/>
      <c r="I54" s="284"/>
      <c r="J54" s="381"/>
      <c r="K54" s="381"/>
      <c r="L54" s="382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</row>
    <row r="55" spans="1:36" s="128" customFormat="1" ht="15">
      <c r="A55" s="282"/>
      <c r="B55" s="282"/>
      <c r="C55" s="285"/>
      <c r="D55" s="285"/>
      <c r="E55" s="285"/>
      <c r="F55" s="285"/>
      <c r="G55" s="285"/>
      <c r="H55" s="285"/>
      <c r="I55" s="284"/>
      <c r="J55" s="381"/>
      <c r="K55" s="381"/>
      <c r="L55" s="382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</row>
    <row r="56" spans="1:36" s="128" customFormat="1" ht="15">
      <c r="A56" s="282"/>
      <c r="B56" s="282"/>
      <c r="C56" s="285"/>
      <c r="D56" s="285"/>
      <c r="E56" s="285"/>
      <c r="F56" s="285"/>
      <c r="G56" s="285"/>
      <c r="H56" s="285"/>
      <c r="I56" s="284"/>
      <c r="J56" s="381"/>
      <c r="K56" s="381"/>
      <c r="L56" s="382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</row>
    <row r="57" spans="1:36" s="128" customFormat="1" ht="15">
      <c r="A57" s="282"/>
      <c r="B57" s="282"/>
      <c r="C57" s="285"/>
      <c r="D57" s="285"/>
      <c r="E57" s="285"/>
      <c r="F57" s="285"/>
      <c r="G57" s="285"/>
      <c r="H57" s="285"/>
      <c r="I57" s="284"/>
      <c r="J57" s="381"/>
      <c r="K57" s="381"/>
      <c r="L57" s="382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</row>
    <row r="58" spans="1:36" s="128" customFormat="1" ht="15">
      <c r="A58" s="282"/>
      <c r="B58" s="282"/>
      <c r="C58" s="285"/>
      <c r="D58" s="285"/>
      <c r="E58" s="285"/>
      <c r="F58" s="285"/>
      <c r="G58" s="285"/>
      <c r="H58" s="285"/>
      <c r="I58" s="284"/>
      <c r="J58" s="381"/>
      <c r="K58" s="381"/>
      <c r="L58" s="382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</row>
    <row r="59" spans="1:36" s="128" customFormat="1" ht="15">
      <c r="A59" s="282"/>
      <c r="B59" s="282"/>
      <c r="C59" s="285"/>
      <c r="D59" s="285"/>
      <c r="E59" s="285"/>
      <c r="F59" s="285"/>
      <c r="G59" s="285"/>
      <c r="H59" s="285"/>
      <c r="I59" s="284"/>
      <c r="J59" s="381"/>
      <c r="K59" s="381"/>
      <c r="L59" s="382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</row>
    <row r="60" spans="1:36" s="128" customFormat="1" ht="15">
      <c r="A60" s="282"/>
      <c r="B60" s="282"/>
      <c r="C60" s="285"/>
      <c r="D60" s="285"/>
      <c r="E60" s="285"/>
      <c r="F60" s="285"/>
      <c r="G60" s="285"/>
      <c r="H60" s="285"/>
      <c r="I60" s="284"/>
      <c r="J60" s="381"/>
      <c r="K60" s="381"/>
      <c r="L60" s="382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</row>
    <row r="61" spans="1:36" s="128" customFormat="1" ht="15">
      <c r="A61" s="282"/>
      <c r="B61" s="282"/>
      <c r="C61" s="285"/>
      <c r="D61" s="285"/>
      <c r="E61" s="285"/>
      <c r="F61" s="285"/>
      <c r="G61" s="285"/>
      <c r="H61" s="285"/>
      <c r="I61" s="284"/>
      <c r="J61" s="381"/>
      <c r="K61" s="381"/>
      <c r="L61" s="382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</row>
    <row r="62" spans="1:36" s="128" customFormat="1" ht="15">
      <c r="A62" s="282"/>
      <c r="B62" s="282"/>
      <c r="C62" s="285"/>
      <c r="D62" s="285"/>
      <c r="E62" s="285"/>
      <c r="F62" s="285"/>
      <c r="G62" s="285"/>
      <c r="H62" s="285"/>
      <c r="I62" s="284"/>
      <c r="J62" s="381"/>
      <c r="K62" s="381"/>
      <c r="L62" s="382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</sheetData>
  <sheetProtection/>
  <mergeCells count="9">
    <mergeCell ref="A1:H1"/>
    <mergeCell ref="E2:H2"/>
    <mergeCell ref="F3:G3"/>
    <mergeCell ref="H3:H4"/>
    <mergeCell ref="E3:E4"/>
    <mergeCell ref="A19:B19"/>
    <mergeCell ref="A3:A4"/>
    <mergeCell ref="B3:B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2012-05-15T05:20:01Z</cp:lastPrinted>
  <dcterms:created xsi:type="dcterms:W3CDTF">2008-06-03T10:00:46Z</dcterms:created>
  <dcterms:modified xsi:type="dcterms:W3CDTF">2012-05-15T05:57:22Z</dcterms:modified>
  <cp:category/>
  <cp:version/>
  <cp:contentType/>
  <cp:contentStatus/>
</cp:coreProperties>
</file>